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_params" sheetId="4" state="hidden" r:id="rId3"/>
    <sheet name="Источники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1">Расходы!$F$222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1">Расходы!$A$223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calcOnSave="0"/>
</workbook>
</file>

<file path=xl/calcChain.xml><?xml version="1.0" encoding="utf-8"?>
<calcChain xmlns="http://schemas.openxmlformats.org/spreadsheetml/2006/main">
  <c r="E26" i="5" l="1"/>
  <c r="D26" i="5"/>
  <c r="E25" i="5"/>
  <c r="D25" i="5"/>
  <c r="E24" i="5"/>
  <c r="D24" i="5"/>
  <c r="E22" i="5"/>
  <c r="E21" i="5" s="1"/>
  <c r="E20" i="5" s="1"/>
  <c r="E19" i="5" s="1"/>
  <c r="E18" i="5" s="1"/>
  <c r="E12" i="5" s="1"/>
  <c r="D22" i="5"/>
  <c r="D21" i="5" s="1"/>
  <c r="D20" i="5" s="1"/>
  <c r="D19" i="5" s="1"/>
  <c r="D18" i="5" s="1"/>
  <c r="D12" i="5" s="1"/>
  <c r="F221" i="2" l="1"/>
  <c r="F220" i="2"/>
  <c r="F219" i="2"/>
  <c r="F218" i="2"/>
  <c r="F217" i="2"/>
  <c r="F214" i="2"/>
  <c r="F212" i="2"/>
  <c r="F211" i="2"/>
  <c r="F209" i="2" l="1"/>
  <c r="F208" i="2"/>
  <c r="F207" i="2"/>
  <c r="F198" i="2"/>
  <c r="F199" i="2"/>
  <c r="F200" i="2"/>
  <c r="F197" i="2"/>
  <c r="F196" i="2"/>
  <c r="F195" i="2"/>
  <c r="F190" i="2"/>
  <c r="F185" i="2"/>
  <c r="F184" i="2"/>
  <c r="F183" i="2"/>
  <c r="F173" i="2"/>
  <c r="F172" i="2"/>
  <c r="F171" i="2"/>
  <c r="F169" i="2"/>
  <c r="F168" i="2"/>
  <c r="F167" i="2"/>
  <c r="F165" i="2"/>
  <c r="F164" i="2"/>
  <c r="F163" i="2"/>
  <c r="F159" i="2"/>
  <c r="F158" i="2"/>
  <c r="F156" i="2"/>
  <c r="F155" i="2"/>
  <c r="F153" i="2"/>
  <c r="F152" i="2"/>
  <c r="F151" i="2"/>
  <c r="F149" i="2"/>
  <c r="F148" i="2"/>
  <c r="F147" i="2"/>
  <c r="F145" i="2"/>
  <c r="F144" i="2"/>
  <c r="F143" i="2"/>
  <c r="F141" i="2"/>
  <c r="F140" i="2"/>
  <c r="F136" i="2"/>
  <c r="F135" i="2"/>
  <c r="F133" i="2"/>
  <c r="F132" i="2"/>
  <c r="F131" i="2"/>
  <c r="F118" i="2"/>
  <c r="F117" i="2"/>
  <c r="F116" i="2"/>
  <c r="F115" i="2"/>
  <c r="F114" i="2"/>
  <c r="F113" i="2"/>
  <c r="F112" i="2"/>
  <c r="F111" i="2"/>
  <c r="F110" i="2"/>
  <c r="F109" i="2"/>
  <c r="F108" i="2"/>
  <c r="F106" i="2"/>
  <c r="F105" i="2"/>
  <c r="F102" i="2"/>
  <c r="F101" i="2"/>
  <c r="F100" i="2"/>
  <c r="F99" i="2"/>
  <c r="F94" i="2"/>
  <c r="F95" i="2"/>
  <c r="F96" i="2"/>
  <c r="F97" i="2"/>
  <c r="F91" i="2"/>
  <c r="F92" i="2"/>
  <c r="F88" i="2"/>
  <c r="F89" i="2"/>
  <c r="F80" i="2"/>
  <c r="F81" i="2"/>
  <c r="F82" i="2"/>
  <c r="F79" i="2"/>
  <c r="F66" i="2"/>
  <c r="F67" i="2"/>
  <c r="F53" i="2"/>
  <c r="F54" i="2"/>
  <c r="F52" i="2"/>
  <c r="F51" i="2"/>
  <c r="F36" i="2"/>
  <c r="F35" i="2"/>
  <c r="F34" i="2"/>
  <c r="F33" i="2"/>
  <c r="F32" i="2"/>
  <c r="F31" i="2"/>
  <c r="F20" i="2"/>
  <c r="F73" i="1"/>
  <c r="F70" i="1"/>
  <c r="F69" i="1"/>
  <c r="F67" i="1"/>
  <c r="F66" i="1"/>
  <c r="F65" i="1"/>
  <c r="F64" i="1"/>
  <c r="F55" i="1"/>
  <c r="F54" i="1"/>
  <c r="F53" i="1"/>
  <c r="F29" i="1" l="1"/>
  <c r="F28" i="1"/>
  <c r="E223" i="2" l="1"/>
  <c r="F21" i="1" l="1"/>
  <c r="F22" i="1"/>
  <c r="F23" i="1"/>
  <c r="F24" i="1"/>
  <c r="F25" i="1"/>
  <c r="F26" i="1"/>
  <c r="F27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0" i="1"/>
  <c r="F51" i="1"/>
  <c r="F52" i="1"/>
  <c r="F56" i="1"/>
  <c r="F58" i="1"/>
  <c r="F57" i="1" s="1"/>
  <c r="F59" i="1"/>
  <c r="F61" i="1"/>
  <c r="F62" i="1"/>
  <c r="F63" i="1"/>
  <c r="F68" i="1"/>
  <c r="F71" i="1"/>
  <c r="F72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1" i="2"/>
  <c r="F22" i="2"/>
  <c r="F23" i="2"/>
  <c r="F24" i="2"/>
  <c r="F25" i="2"/>
  <c r="F26" i="2"/>
  <c r="F27" i="2"/>
  <c r="F28" i="2"/>
  <c r="F29" i="2"/>
  <c r="F30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5" i="2"/>
  <c r="F56" i="2"/>
  <c r="F57" i="2"/>
  <c r="F58" i="2"/>
  <c r="F59" i="2"/>
  <c r="F60" i="2"/>
  <c r="F61" i="2"/>
  <c r="F62" i="2"/>
  <c r="F63" i="2"/>
  <c r="F64" i="2"/>
  <c r="F65" i="2"/>
  <c r="F68" i="2"/>
  <c r="F69" i="2"/>
  <c r="F70" i="2"/>
  <c r="F71" i="2"/>
  <c r="F78" i="2"/>
  <c r="F83" i="2"/>
  <c r="F84" i="2"/>
  <c r="F85" i="2"/>
  <c r="F86" i="2"/>
  <c r="F87" i="2"/>
  <c r="F90" i="2"/>
  <c r="F93" i="2"/>
  <c r="F98" i="2"/>
  <c r="F103" i="2"/>
  <c r="F104" i="2"/>
  <c r="F107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4" i="2"/>
  <c r="F137" i="2"/>
  <c r="F138" i="2"/>
  <c r="F139" i="2"/>
  <c r="F142" i="2"/>
  <c r="F146" i="2"/>
  <c r="F150" i="2"/>
  <c r="F154" i="2"/>
  <c r="F157" i="2"/>
  <c r="F160" i="2"/>
  <c r="F161" i="2"/>
  <c r="F162" i="2"/>
  <c r="F166" i="2"/>
  <c r="F170" i="2"/>
  <c r="F174" i="2"/>
  <c r="F175" i="2"/>
  <c r="F176" i="2"/>
  <c r="F177" i="2"/>
  <c r="F178" i="2"/>
  <c r="F179" i="2"/>
  <c r="F180" i="2"/>
  <c r="F181" i="2"/>
  <c r="F182" i="2"/>
  <c r="F186" i="2"/>
  <c r="F187" i="2"/>
  <c r="F188" i="2"/>
  <c r="F189" i="2"/>
  <c r="F194" i="2"/>
  <c r="F201" i="2"/>
  <c r="F202" i="2"/>
  <c r="F203" i="2"/>
  <c r="F204" i="2"/>
  <c r="F205" i="2"/>
  <c r="F206" i="2"/>
  <c r="F210" i="2"/>
  <c r="F213" i="2"/>
  <c r="F215" i="2"/>
  <c r="F216" i="2"/>
</calcChain>
</file>

<file path=xl/sharedStrings.xml><?xml version="1.0" encoding="utf-8"?>
<sst xmlns="http://schemas.openxmlformats.org/spreadsheetml/2006/main" count="996" uniqueCount="543">
  <si>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</si>
  <si>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</si>
  <si>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</si>
  <si>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</si>
  <si>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</si>
  <si>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</si>
  <si>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</si>
  <si>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</si>
  <si>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</si>
  <si>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</si>
  <si>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</si>
  <si>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</si>
  <si>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</si>
  <si>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Михайловского сельского поселения</t>
  </si>
  <si>
    <t>Михайловское сельское поселение Красносулинского района</t>
  </si>
  <si>
    <t>Единица измерения: руб.</t>
  </si>
  <si>
    <t>76942970</t>
  </si>
  <si>
    <t>951</t>
  </si>
  <si>
    <t>60626440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</si>
  <si>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</si>
  <si>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</si>
  <si>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</si>
  <si>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</si>
  <si>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</si>
  <si>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</si>
  <si>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</si>
  <si>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</si>
  <si>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</si>
  <si>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</si>
  <si>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</si>
  <si>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</si>
  <si>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</si>
  <si>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</si>
  <si>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</si>
  <si>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</si>
  <si>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</si>
  <si>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</si>
  <si>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</si>
  <si>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</si>
  <si>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</si>
  <si>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</si>
  <si>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</si>
  <si>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</si>
  <si>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</si>
  <si>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</si>
  <si>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</si>
  <si>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</si>
  <si>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</si>
  <si>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</si>
  <si>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</si>
  <si>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</si>
  <si>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</si>
  <si>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</si>
  <si>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</si>
  <si>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</si>
  <si>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</si>
  <si>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</si>
  <si>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</si>
  <si>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</si>
  <si>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</si>
  <si>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</si>
  <si>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</si>
  <si>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</si>
  <si>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</si>
  <si>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</si>
  <si>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</si>
  <si>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</si>
  <si>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</si>
  <si>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</si>
  <si>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</si>
  <si>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</si>
  <si>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</si>
  <si>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</si>
  <si>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</si>
  <si>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</si>
  <si>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</si>
  <si>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</si>
  <si>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</si>
  <si>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</si>
  <si>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</si>
  <si>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</si>
  <si>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</si>
  <si>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</si>
  <si>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</si>
  <si>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</si>
  <si>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</si>
  <si>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</si>
  <si>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</si>
  <si>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</si>
  <si>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</si>
  <si>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</si>
  <si>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</si>
  <si>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</si>
  <si>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</si>
  <si>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</si>
  <si>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</si>
  <si>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</si>
  <si>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(Благоустройство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</si>
  <si>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</si>
  <si>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</si>
  <si>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</si>
  <si>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</si>
  <si>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</si>
  <si>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</si>
  <si>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</si>
  <si>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000 20230000000000150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</si>
  <si>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</si>
  <si>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</si>
  <si>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</si>
  <si>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</si>
  <si>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</si>
  <si>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</si>
  <si>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</si>
  <si>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</si>
  <si>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</si>
  <si>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</si>
  <si>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</si>
  <si>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</si>
  <si>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</si>
  <si>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</si>
  <si>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</si>
  <si>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</si>
  <si>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</si>
  <si>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</si>
  <si>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</si>
  <si>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</si>
  <si>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</si>
  <si>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</si>
  <si>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</si>
  <si>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</si>
  <si>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</si>
  <si>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</si>
  <si>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</si>
  <si>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</si>
  <si>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</si>
  <si>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</si>
  <si>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</si>
  <si>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</si>
  <si>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</si>
  <si>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</si>
  <si>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</si>
  <si>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</si>
  <si>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</si>
  <si>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</si>
  <si>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</si>
  <si>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</si>
  <si>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</si>
  <si>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</si>
  <si>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</si>
  <si>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</si>
  <si>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</si>
  <si>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</si>
  <si>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</si>
  <si>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</si>
  <si>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</si>
  <si>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</si>
  <si>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</si>
  <si>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</si>
  <si>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</si>
  <si>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</si>
  <si>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</si>
  <si>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</si>
  <si>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</si>
  <si>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</si>
  <si>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</si>
  <si>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</si>
  <si>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</si>
  <si>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</si>
  <si>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</si>
  <si>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</si>
  <si>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</si>
  <si>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</si>
  <si>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</si>
  <si>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</si>
  <si>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</si>
  <si>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</si>
  <si>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</si>
  <si>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</si>
  <si>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</si>
  <si>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</si>
  <si>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</si>
  <si>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</si>
  <si>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</si>
  <si>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</si>
  <si>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</si>
  <si>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</si>
  <si>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</si>
  <si>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</si>
  <si>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</si>
  <si>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</si>
  <si>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</si>
  <si>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</si>
  <si>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</si>
  <si>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</si>
  <si>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</si>
  <si>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>Муниципальная программа Михайловского сельского поселения «Муниципальная политика»</t>
  </si>
  <si>
    <t xml:space="preserve">951 0113 0200000000 000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</si>
  <si>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</si>
  <si>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951 0113 0210000000 000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</si>
  <si>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</si>
  <si>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</si>
  <si>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</si>
  <si>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</si>
  <si>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</si>
  <si>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</si>
  <si>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</si>
  <si>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</si>
  <si>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</si>
  <si>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</si>
  <si>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</si>
  <si>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</si>
  <si>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</si>
  <si>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</si>
  <si>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</si>
  <si>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</si>
  <si>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</si>
  <si>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</si>
  <si>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</si>
  <si>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</si>
  <si>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</si>
  <si>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</si>
  <si>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</si>
  <si>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</si>
  <si>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</si>
  <si>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</si>
  <si>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</si>
  <si>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</si>
  <si>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</si>
  <si>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</si>
  <si>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</si>
  <si>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</si>
  <si>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</si>
  <si>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</si>
  <si>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</si>
  <si>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</si>
  <si>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</si>
  <si>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</si>
  <si>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</si>
  <si>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</si>
  <si>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</si>
  <si>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</si>
  <si>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</si>
  <si>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</si>
  <si>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</si>
  <si>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</si>
  <si>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</si>
  <si>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</si>
  <si>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</si>
  <si>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</si>
  <si>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</si>
  <si>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</si>
  <si>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</si>
  <si>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</si>
  <si>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</si>
  <si>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</si>
  <si>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</si>
  <si>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</si>
  <si>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</si>
  <si>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</si>
  <si>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</si>
  <si>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</si>
  <si>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</si>
  <si>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</si>
  <si>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</si>
  <si>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</si>
  <si>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</si>
  <si>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</si>
  <si>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</si>
  <si>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</si>
  <si>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</si>
  <si>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</si>
  <si>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</si>
  <si>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</si>
  <si>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</si>
  <si>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</si>
  <si>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</si>
  <si>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</si>
  <si>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951 0412 9990020210 000 </t>
  </si>
  <si>
    <t xml:space="preserve">951 0412 9990020210 200 </t>
  </si>
  <si>
    <t xml:space="preserve">951 0412 9990020210 240 </t>
  </si>
  <si>
    <t xml:space="preserve">951 0412 9990020210 244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</si>
  <si>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</si>
  <si>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</si>
  <si>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</si>
  <si>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</si>
  <si>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</si>
  <si>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</si>
  <si>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</si>
  <si>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</si>
  <si>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</si>
  <si>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</si>
  <si>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</si>
  <si>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</si>
  <si>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</si>
  <si>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</si>
  <si>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</si>
  <si>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</si>
  <si>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</si>
  <si>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</si>
  <si>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</si>
  <si>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</si>
  <si>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</si>
  <si>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</si>
  <si>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</si>
  <si>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</si>
  <si>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</si>
  <si>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</si>
  <si>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</si>
  <si>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</si>
  <si>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</si>
  <si>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</si>
  <si>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</si>
  <si>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</si>
  <si>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</si>
  <si>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</si>
  <si>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</si>
  <si>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</si>
  <si>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</si>
  <si>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</si>
  <si>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</si>
  <si>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</si>
  <si>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</si>
  <si>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</si>
  <si>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</si>
  <si>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</si>
  <si>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</si>
  <si>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</si>
  <si>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</si>
  <si>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</si>
  <si>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</si>
  <si>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</si>
  <si>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</si>
  <si>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</si>
  <si>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</si>
  <si>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</si>
  <si>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</si>
  <si>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</si>
  <si>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</si>
  <si>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</si>
  <si>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</si>
  <si>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</si>
  <si>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</si>
  <si>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</si>
  <si>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</si>
  <si>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</si>
  <si>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</si>
  <si>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</si>
  <si>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</si>
  <si>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</si>
  <si>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</si>
  <si>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</si>
  <si>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</si>
  <si>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</si>
  <si>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</si>
  <si>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</si>
  <si>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</si>
  <si>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</si>
  <si>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</si>
  <si>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</si>
  <si>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</si>
  <si>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</si>
  <si>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</si>
  <si>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</si>
  <si>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</si>
  <si>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</si>
  <si>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</si>
  <si>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</si>
  <si>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</si>
  <si>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</si>
  <si>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</si>
  <si>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</si>
  <si>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</si>
  <si>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</si>
  <si>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</si>
  <si>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</si>
  <si>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</si>
  <si>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</si>
  <si>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</si>
  <si>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</si>
  <si>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</si>
  <si>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</si>
  <si>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</si>
  <si>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</si>
  <si>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</si>
  <si>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</si>
  <si>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</si>
  <si>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</si>
  <si>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</si>
  <si>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</si>
  <si>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</si>
  <si>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</si>
  <si>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</si>
  <si>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</si>
  <si>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</si>
  <si>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</si>
  <si>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</si>
  <si>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</si>
  <si>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</si>
  <si>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</si>
  <si>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</si>
  <si>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</si>
  <si>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</si>
  <si>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</si>
  <si>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</si>
  <si>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</si>
  <si>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</si>
  <si>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</si>
  <si>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</si>
  <si>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</si>
  <si>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</si>
  <si>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</si>
  <si>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</si>
  <si>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</si>
  <si>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</si>
  <si>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</si>
  <si>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</si>
  <si>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</si>
  <si>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</si>
  <si>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</si>
  <si>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</si>
  <si>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</si>
  <si>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</si>
  <si>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</si>
  <si>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</si>
  <si>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</si>
  <si>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</si>
  <si>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</si>
  <si>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</si>
  <si>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058018-10</t>
  </si>
  <si>
    <t>Доходы/PERIOD</t>
  </si>
  <si>
    <t>Инициативные платежи</t>
  </si>
  <si>
    <t>000 11715000000000150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</si>
  <si>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</si>
  <si>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</si>
  <si>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</si>
  <si>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</si>
  <si>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</si>
  <si>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</si>
  <si>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Руководитель</t>
  </si>
  <si>
    <t>С.М.Дубравина</t>
  </si>
  <si>
    <t>(расшифровка подписи)</t>
  </si>
  <si>
    <t>Руководитель финансово-</t>
  </si>
  <si>
    <t>экономической службы</t>
  </si>
  <si>
    <t>Главный бухгалтер</t>
  </si>
  <si>
    <r>
      <t xml:space="preserve">Периодичность: месячная, квартальная, </t>
    </r>
    <r>
      <rPr>
        <b/>
        <u/>
        <sz val="14"/>
        <rFont val="Arial Narrow"/>
        <family val="2"/>
        <charset val="204"/>
      </rPr>
      <t>годовая</t>
    </r>
  </si>
  <si>
    <t>на 1 января 2023 г.</t>
  </si>
  <si>
    <t>Л.В. Левшина</t>
  </si>
  <si>
    <t>Т.А. Васильева</t>
  </si>
  <si>
    <t>000 10102020010000110</t>
  </si>
  <si>
    <t>Налог на доходы физических лиц с доходов 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</si>
  <si>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00010102020013000110</t>
  </si>
  <si>
    <t>Налог на доходы физических лиц с доходов, полученных от осуществления  деятельности физическими лицами, зарегистрированными  в качестве индивидуальных предпринимателей, нотариусов, занимающихся 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</si>
  <si>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Штрафы, неустойки, пени, уплаченные в соответствии с законом 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</si>
  <si>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</si>
  <si>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</si>
  <si>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</si>
  <si>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контрактом, заключенным муниципальным органом, казенным учреждением сельского поселения</t>
  </si>
  <si>
    <t>00 11607010100000140</t>
  </si>
  <si>
    <t>Инициативные платежи, зачисляемые в бюджеты сельских поселений (Устройство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</si>
  <si>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000 11715030100002150</t>
  </si>
  <si>
    <t>Дотации на выравнивание бюджетной  обеспеченности</t>
  </si>
  <si>
    <t>000 20215001000000150</t>
  </si>
  <si>
    <t xml:space="preserve">Дотации бюджетам сельских поселений на выравнивание бюджетной обеспеченности </t>
  </si>
  <si>
    <t>Дотации бюджетам на поддержку мер по обеспечению сбалансированности бюджетов</t>
  </si>
  <si>
    <t>000 20215002000000150</t>
  </si>
  <si>
    <t>000 20215001100000150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</si>
  <si>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</si>
  <si>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</si>
  <si>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</si>
  <si>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</si>
  <si>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</si>
  <si>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</si>
  <si>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сельских поселений на обеспечение комплексного развития сельских территорий</t>
  </si>
  <si>
    <t>000 20225576100000150</t>
  </si>
  <si>
    <t>Субвенции бюджетам бюджетной системыРоссийской Федерации</t>
  </si>
  <si>
    <t>Субвенции местным бюджетам  на выполнение передаваемых полномочий субъектов Российской Федерации</t>
  </si>
  <si>
    <t>Муниципальная программа Михайловского сельского поселения "Муниципальная политика"</t>
  </si>
  <si>
    <t>951 0104 0210000000 000</t>
  </si>
  <si>
    <t>951 0104 0000000000 000</t>
  </si>
  <si>
    <t>Мероприятия по диспанцеризации муниципальных служащих Михайловского сельского поселения в рамках подпрограммы "Развитие муниципального управления и муниципальной службы  в Михайловском сельском поселении" муниципальной программы Михайловского сельского поселения "Муниципальная политика"</t>
  </si>
  <si>
    <t>951 0104 0210020260 000</t>
  </si>
  <si>
    <t>951 0104 0210020260 200</t>
  </si>
  <si>
    <t>951 0104 0210020260 240</t>
  </si>
  <si>
    <t>951 0104 0210020260 244</t>
  </si>
  <si>
    <t>Расходы на мероприятия организационного характера, возникающие при капитальном ремонте муниципальных объектов  в рамках  подпрограммы  "Развитие транспортной инфраструктуры Михайловского сельского поселения "Развитие транспортной системы"</t>
  </si>
  <si>
    <t xml:space="preserve">951 0409 0410020380 000 </t>
  </si>
  <si>
    <t>951 0409 0410020380 200</t>
  </si>
  <si>
    <t>951 0409 0410020380 240</t>
  </si>
  <si>
    <t>951 0409 0410020380 244</t>
  </si>
  <si>
    <t>Расходы  на капитальный ремонт муниципальных объетов транспортной инфраструктуры в рамках реализации национального проекта " Безопасные и качественные автомобильные дороги"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 Развитие транспортной системы"</t>
  </si>
  <si>
    <t>951 0409 041R1S3460 000</t>
  </si>
  <si>
    <t>951 0409 041R1S3460 200</t>
  </si>
  <si>
    <t>951 0409 041R1S3460 240</t>
  </si>
  <si>
    <t>Иные закупки товаров, работ и услуг в целях капитального ремонта  государственного (муниципального) имущества</t>
  </si>
  <si>
    <t>Закупка товаров, работ и услуг в целях капитального ремонта  государственного (муниципального) имущества</t>
  </si>
  <si>
    <t>951 0409 041R1S3460 243</t>
  </si>
  <si>
    <t>951 0503 05200S3690 000</t>
  </si>
  <si>
    <t>Расходы на реализацию общественно значимых проектов по благоустройству сельских территорий в рамках подпрограммы "Благоустройство территории Михайловского сельского поселения" муниципальной программы  Михайловского сельского поселения  "Благоустройство территории и жилищно-коммунальное хозяйство"</t>
  </si>
  <si>
    <t>951 0503 05200S3690 200</t>
  </si>
  <si>
    <t>951 0503 05200S3690 240</t>
  </si>
  <si>
    <t>951 0503 05200S3690 244</t>
  </si>
  <si>
    <t>Расходы на мероприятия организационного и технического характера, возникающие при проведении капитального ремонта муниципальных учреждений  в рамках  подпрограммы  "Развитие культурно-досуговой деятельности" муниципальной программы Михайловского сельского поселения "Развитие культуры"</t>
  </si>
  <si>
    <t>951 0801 0610020390 000</t>
  </si>
  <si>
    <t>951 0801 0610020390 600</t>
  </si>
  <si>
    <t>951 0801 0610020390 610</t>
  </si>
  <si>
    <t>951 0801 0610020390 612</t>
  </si>
  <si>
    <t xml:space="preserve">951 0801 06100L5766 000 </t>
  </si>
  <si>
    <t>Расходы на обеспечение  комплексного развития сельских территорий (Субсидия на обеспечение комплексного развития  сельских территорий в рамках реализации мероприятия "Современный облик сельских территорий") в рамках  подпрограммы 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</si>
  <si>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06100L5766 600 </t>
  </si>
  <si>
    <t xml:space="preserve">951 0801 06100L5766 610 </t>
  </si>
  <si>
    <t xml:space="preserve">951 0801 06100L5766 612 </t>
  </si>
  <si>
    <t>Расходы на мероприятия организационного  и технического характера , возникающие при реализации инициативных проектов в рамках подпрограммы "Развитие спортивной и физкультурно-оздоровительной деятельности " муниципальной программы Михайловского сельского поселения  "Развитие физической культуры и спорта"</t>
  </si>
  <si>
    <t xml:space="preserve">951 1102 0710020160 000 </t>
  </si>
  <si>
    <t>951 1102 0710020160 200</t>
  </si>
  <si>
    <t xml:space="preserve">951 1102 0710020160 240 </t>
  </si>
  <si>
    <t xml:space="preserve">951 1102 0710020160 244 </t>
  </si>
  <si>
    <t>Расходы за счет средств резервного фонда Правительства Ростовской области  в рамках подпрограммы " Развитие спортивной и физкультурно-оздоровительной деятельности" муниципальной программы  Михайловского сельского поселения " Развитие физической культуры и спорта"</t>
  </si>
  <si>
    <t>951 1102 0710071180 000</t>
  </si>
  <si>
    <t>951 1102 0710071180 200</t>
  </si>
  <si>
    <t>200000.00</t>
  </si>
  <si>
    <t>951 1102 0710071180 240</t>
  </si>
  <si>
    <t>951 1102 0710071180 244</t>
  </si>
  <si>
    <t>Расходы на реализацию инициативных проектов ("Устройство универсальной спортивной площадки для мини-футбола, волейбола и баскетбола на территории Михайловского сельского поселения, расположенной по адресу: Ростовская область, Красносулинский район, Михайловское сельское поселение, х. Михайловка в 10 м на северо-запад от дома № 61 по ул. Зеленая с кадастровым номером : 61:51:0020201:4197 (ограждение)")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</si>
  <si>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951 1102 07100S4641 000</t>
  </si>
  <si>
    <t>951 1102 07100S4641 200</t>
  </si>
  <si>
    <t>951 1102 07100S4641 240</t>
  </si>
  <si>
    <t>951 1102 07100S4641 244</t>
  </si>
  <si>
    <t>000 01000000000000000</t>
  </si>
  <si>
    <t>Изменение остатков средств на счетах по учету средств бюджета</t>
  </si>
  <si>
    <t>000 01050000000000000</t>
  </si>
  <si>
    <t>000 01050000000000500</t>
  </si>
  <si>
    <t>000 01050200000000500</t>
  </si>
  <si>
    <t>000 01050201000000510</t>
  </si>
  <si>
    <t>000 01050201100000510</t>
  </si>
  <si>
    <t>000 01050000000000600</t>
  </si>
  <si>
    <t>000 01050200000000600</t>
  </si>
  <si>
    <t>000 01050201000000610</t>
  </si>
  <si>
    <t>000 01050201100000610</t>
  </si>
  <si>
    <t>____________</t>
  </si>
  <si>
    <t>_________________</t>
  </si>
  <si>
    <t>_______________</t>
  </si>
  <si>
    <t>на 1 мая 2022 г.</t>
  </si>
  <si>
    <t>"  "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</si>
</sst>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u/>
      <sz val="14"/>
      <name val="Arial Narrow"/>
      <family val="2"/>
      <charset val="204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12"/>
      <name val="Arial Cyr"/>
    </font>
    <font>
      <sz val="12"/>
      <name val="Arial Cyr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49" fontId="2" fillId="0" borderId="26" xfId="0" applyNumberFormat="1" applyFont="1" applyBorder="1" applyAlignment="1" applyProtection="1">
      <alignment horizontal="left"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left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32" xfId="0" applyNumberFormat="1" applyFont="1" applyBorder="1" applyAlignment="1" applyProtection="1">
      <alignment horizontal="center" vertical="center"/>
    </xf>
    <xf numFmtId="165" fontId="2" fillId="0" borderId="31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right" vertical="center"/>
    </xf>
    <xf numFmtId="49" fontId="2" fillId="0" borderId="2" xfId="0" applyNumberFormat="1" applyFont="1" applyBorder="1" applyAlignment="1" applyProtection="1">
      <alignment horizontal="centerContinuous" vertical="center"/>
    </xf>
    <xf numFmtId="164" fontId="2" fillId="0" borderId="3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Continuous"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7" xfId="0" applyNumberFormat="1" applyFont="1" applyBorder="1" applyAlignment="1" applyProtection="1">
      <alignment horizontal="centerContinuous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7" xfId="0" applyNumberFormat="1" applyFont="1" applyBorder="1" applyAlignment="1" applyProtection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 wrapText="1"/>
    </xf>
    <xf numFmtId="165" fontId="2" fillId="0" borderId="21" xfId="0" applyNumberFormat="1" applyFont="1" applyBorder="1" applyAlignment="1" applyProtection="1">
      <alignment horizontal="left" vertical="center" wrapText="1"/>
    </xf>
    <xf numFmtId="4" fontId="2" fillId="2" borderId="24" xfId="0" applyNumberFormat="1" applyFont="1" applyFill="1" applyBorder="1" applyAlignment="1" applyProtection="1">
      <alignment horizontal="right" vertical="center"/>
    </xf>
    <xf numFmtId="4" fontId="2" fillId="2" borderId="29" xfId="0" applyNumberFormat="1" applyFont="1" applyFill="1" applyBorder="1" applyAlignment="1" applyProtection="1">
      <alignment horizontal="right" vertical="center"/>
    </xf>
    <xf numFmtId="4" fontId="2" fillId="2" borderId="30" xfId="0" applyNumberFormat="1" applyFont="1" applyFill="1" applyBorder="1" applyAlignment="1" applyProtection="1">
      <alignment horizontal="right" vertical="center"/>
    </xf>
    <xf numFmtId="4" fontId="2" fillId="2" borderId="15" xfId="0" applyNumberFormat="1" applyFont="1" applyFill="1" applyBorder="1" applyAlignment="1" applyProtection="1">
      <alignment horizontal="right" vertical="center"/>
    </xf>
    <xf numFmtId="4" fontId="2" fillId="2" borderId="16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 vertical="center"/>
    </xf>
    <xf numFmtId="4" fontId="1" fillId="0" borderId="16" xfId="0" applyNumberFormat="1" applyFont="1" applyFill="1" applyBorder="1" applyAlignment="1" applyProtection="1">
      <alignment horizontal="right" vertical="center"/>
    </xf>
    <xf numFmtId="0" fontId="2" fillId="0" borderId="29" xfId="0" applyFont="1" applyFill="1" applyBorder="1" applyAlignment="1" applyProtection="1">
      <alignment horizontal="right"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vertical="center"/>
    </xf>
    <xf numFmtId="4" fontId="2" fillId="0" borderId="24" xfId="0" applyNumberFormat="1" applyFont="1" applyFill="1" applyBorder="1" applyAlignment="1" applyProtection="1">
      <alignment horizontal="right" vertical="center"/>
    </xf>
    <xf numFmtId="4" fontId="2" fillId="0" borderId="23" xfId="0" applyNumberFormat="1" applyFont="1" applyFill="1" applyBorder="1" applyAlignment="1" applyProtection="1">
      <alignment horizontal="right" vertical="center"/>
    </xf>
    <xf numFmtId="4" fontId="2" fillId="0" borderId="38" xfId="0" applyNumberFormat="1" applyFont="1" applyFill="1" applyBorder="1" applyAlignment="1" applyProtection="1">
      <alignment horizontal="right" vertical="center"/>
    </xf>
    <xf numFmtId="0" fontId="2" fillId="0" borderId="39" xfId="0" applyFont="1" applyFill="1" applyBorder="1" applyAlignment="1" applyProtection="1">
      <alignment horizontal="right"/>
    </xf>
    <xf numFmtId="0" fontId="2" fillId="0" borderId="39" xfId="0" applyFont="1" applyFill="1" applyBorder="1" applyAlignment="1" applyProtection="1"/>
    <xf numFmtId="4" fontId="2" fillId="0" borderId="42" xfId="0" applyNumberFormat="1" applyFont="1" applyFill="1" applyBorder="1" applyAlignment="1" applyProtection="1">
      <alignment horizontal="right"/>
    </xf>
    <xf numFmtId="4" fontId="2" fillId="0" borderId="43" xfId="0" applyNumberFormat="1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7" fillId="0" borderId="44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38" xfId="0" applyNumberFormat="1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6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vertical="center" wrapText="1"/>
    </xf>
    <xf numFmtId="49" fontId="7" fillId="0" borderId="22" xfId="0" applyNumberFormat="1" applyFont="1" applyBorder="1" applyAlignment="1" applyProtection="1">
      <alignment horizontal="center" vertical="center" wrapText="1"/>
    </xf>
    <xf numFmtId="49" fontId="7" fillId="0" borderId="24" xfId="0" applyNumberFormat="1" applyFont="1" applyBorder="1" applyAlignment="1" applyProtection="1">
      <alignment horizontal="center" vertical="center" wrapText="1"/>
    </xf>
    <xf numFmtId="4" fontId="7" fillId="0" borderId="38" xfId="0" applyNumberFormat="1" applyFont="1" applyBorder="1" applyAlignment="1" applyProtection="1">
      <alignment horizontal="right" vertical="center"/>
    </xf>
    <xf numFmtId="49" fontId="8" fillId="0" borderId="44" xfId="0" applyNumberFormat="1" applyFont="1" applyBorder="1" applyAlignment="1" applyProtection="1">
      <alignment horizontal="left" vertical="center" wrapText="1"/>
    </xf>
    <xf numFmtId="49" fontId="8" fillId="0" borderId="22" xfId="0" applyNumberFormat="1" applyFont="1" applyBorder="1" applyAlignment="1" applyProtection="1">
      <alignment horizontal="center" vertical="center" wrapText="1"/>
    </xf>
    <xf numFmtId="49" fontId="8" fillId="0" borderId="24" xfId="0" applyNumberFormat="1" applyFont="1" applyBorder="1" applyAlignment="1" applyProtection="1">
      <alignment horizontal="center" vertical="center" wrapText="1"/>
    </xf>
    <xf numFmtId="4" fontId="8" fillId="0" borderId="38" xfId="0" applyNumberFormat="1" applyFont="1" applyBorder="1" applyAlignment="1" applyProtection="1">
      <alignment horizontal="right" vertical="center"/>
    </xf>
    <xf numFmtId="49" fontId="8" fillId="0" borderId="21" xfId="0" applyNumberFormat="1" applyFont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horizontal="left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left" vertical="center"/>
    </xf>
    <xf numFmtId="49" fontId="6" fillId="0" borderId="34" xfId="0" applyNumberFormat="1" applyFont="1" applyBorder="1" applyAlignment="1" applyProtection="1">
      <alignment vertical="center"/>
    </xf>
    <xf numFmtId="0" fontId="6" fillId="0" borderId="34" xfId="0" applyFont="1" applyBorder="1" applyAlignment="1" applyProtection="1">
      <alignment vertical="center"/>
    </xf>
    <xf numFmtId="0" fontId="9" fillId="0" borderId="0" xfId="0" applyFont="1" applyAlignment="1">
      <alignment vertical="center"/>
    </xf>
    <xf numFmtId="4" fontId="2" fillId="0" borderId="25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" fontId="7" fillId="0" borderId="24" xfId="0" applyNumberFormat="1" applyFont="1" applyBorder="1" applyAlignment="1" applyProtection="1">
      <alignment horizontal="right"/>
    </xf>
    <xf numFmtId="49" fontId="8" fillId="0" borderId="29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 vertical="center"/>
    </xf>
    <xf numFmtId="4" fontId="8" fillId="0" borderId="24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zoomScale="85" zoomScaleNormal="85" workbookViewId="0">
      <selection activeCell="I24" sqref="I24"/>
    </sheetView>
  </sheetViews>
  <sheetFormatPr defaultRowHeight="12.75" customHeight="1" x14ac:dyDescent="0.25"/>
  <cols>
    <col min="1" max="1" width="69.7109375" style="2" customWidth="1"/>
    <col min="2" max="2" width="6.85546875" style="2" customWidth="1"/>
    <col min="3" max="3" width="24.5703125" style="2" customWidth="1"/>
    <col min="4" max="6" width="17" style="2" customWidth="1"/>
    <col min="7" max="16384" width="9.140625" style="2"/>
  </cols>
  <sheetData>
    <row r="1" spans="1:6" s="19" customFormat="1" ht="15.75" x14ac:dyDescent="0.2">
      <c r="A1" s="121"/>
      <c r="B1" s="121"/>
      <c r="C1" s="121"/>
      <c r="D1" s="121"/>
      <c r="E1" s="27"/>
      <c r="F1" s="27"/>
    </row>
    <row r="2" spans="1:6" s="19" customFormat="1" ht="16.899999999999999" customHeight="1" x14ac:dyDescent="0.2">
      <c r="A2" s="121" t="s">
        <v>0</v>
      </c>
      <c r="B2" s="121"/>
      <c r="C2" s="121"/>
      <c r="D2" s="121"/>
      <c r="E2" s="28"/>
      <c r="F2" s="8" t="s">
        <v>1</v>
      </c>
    </row>
    <row r="3" spans="1:6" s="19" customFormat="1" ht="15.75" x14ac:dyDescent="0.2">
      <c r="A3" s="29"/>
      <c r="B3" s="29"/>
      <c r="C3" s="29"/>
      <c r="D3" s="29"/>
      <c r="E3" s="30" t="s">
        <v>2</v>
      </c>
      <c r="F3" s="31" t="s">
        <v>3</v>
      </c>
    </row>
    <row r="4" spans="1:6" s="19" customFormat="1" ht="15.75" x14ac:dyDescent="0.2">
      <c r="A4" s="122" t="s">
        <v>445</v>
      </c>
      <c r="B4" s="122"/>
      <c r="C4" s="122"/>
      <c r="D4" s="122"/>
      <c r="E4" s="28" t="s">
        <v>4</v>
      </c>
      <c r="F4" s="32">
        <v>44927</v>
      </c>
    </row>
    <row r="5" spans="1:6" s="19" customFormat="1" ht="15.75" x14ac:dyDescent="0.2">
      <c r="A5" s="33"/>
      <c r="B5" s="33"/>
      <c r="C5" s="33"/>
      <c r="D5" s="33"/>
      <c r="E5" s="28" t="s">
        <v>6</v>
      </c>
      <c r="F5" s="34" t="s">
        <v>16</v>
      </c>
    </row>
    <row r="6" spans="1:6" s="19" customFormat="1" ht="15.75" x14ac:dyDescent="0.2">
      <c r="A6" s="29" t="s">
        <v>7</v>
      </c>
      <c r="B6" s="123" t="s">
        <v>13</v>
      </c>
      <c r="C6" s="124"/>
      <c r="D6" s="124"/>
      <c r="E6" s="28" t="s">
        <v>8</v>
      </c>
      <c r="F6" s="34" t="s">
        <v>17</v>
      </c>
    </row>
    <row r="7" spans="1:6" s="19" customFormat="1" ht="31.5" customHeight="1" x14ac:dyDescent="0.2">
      <c r="A7" s="29" t="s">
        <v>9</v>
      </c>
      <c r="B7" s="125" t="s">
        <v>14</v>
      </c>
      <c r="C7" s="125"/>
      <c r="D7" s="125"/>
      <c r="E7" s="28" t="s">
        <v>10</v>
      </c>
      <c r="F7" s="35" t="s">
        <v>18</v>
      </c>
    </row>
    <row r="8" spans="1:6" s="19" customFormat="1" ht="18" x14ac:dyDescent="0.2">
      <c r="A8" s="29" t="s">
        <v>444</v>
      </c>
      <c r="B8" s="29"/>
      <c r="C8" s="29"/>
      <c r="D8" s="33"/>
      <c r="E8" s="28"/>
      <c r="F8" s="36"/>
    </row>
    <row r="9" spans="1:6" s="19" customFormat="1" ht="15.75" x14ac:dyDescent="0.2">
      <c r="A9" s="29" t="s">
        <v>15</v>
      </c>
      <c r="B9" s="29"/>
      <c r="C9" s="37"/>
      <c r="D9" s="33"/>
      <c r="E9" s="28" t="s">
        <v>11</v>
      </c>
      <c r="F9" s="38" t="s">
        <v>12</v>
      </c>
    </row>
    <row r="10" spans="1:6" s="19" customFormat="1" ht="20.25" customHeight="1" x14ac:dyDescent="0.2">
      <c r="A10" s="121" t="s">
        <v>19</v>
      </c>
      <c r="B10" s="121"/>
      <c r="C10" s="121"/>
      <c r="D10" s="121"/>
      <c r="E10" s="39"/>
      <c r="F10" s="40"/>
    </row>
    <row r="11" spans="1:6" ht="4.1500000000000004" customHeight="1" x14ac:dyDescent="0.25">
      <c r="A11" s="132" t="s">
        <v>20</v>
      </c>
      <c r="B11" s="126" t="s">
        <v>21</v>
      </c>
      <c r="C11" s="126" t="s">
        <v>22</v>
      </c>
      <c r="D11" s="129" t="s">
        <v>23</v>
      </c>
      <c r="E11" s="129" t="s">
        <v>24</v>
      </c>
      <c r="F11" s="135" t="s">
        <v>25</v>
      </c>
    </row>
    <row r="12" spans="1:6" ht="3.6" customHeight="1" x14ac:dyDescent="0.25">
      <c r="A12" s="133"/>
      <c r="B12" s="127"/>
      <c r="C12" s="127"/>
      <c r="D12" s="130"/>
      <c r="E12" s="130"/>
      <c r="F12" s="136"/>
    </row>
    <row r="13" spans="1:6" ht="3" customHeight="1" x14ac:dyDescent="0.25">
      <c r="A13" s="133"/>
      <c r="B13" s="127"/>
      <c r="C13" s="127"/>
      <c r="D13" s="130"/>
      <c r="E13" s="130"/>
      <c r="F13" s="136"/>
    </row>
    <row r="14" spans="1:6" ht="3" customHeight="1" x14ac:dyDescent="0.25">
      <c r="A14" s="133"/>
      <c r="B14" s="127"/>
      <c r="C14" s="127"/>
      <c r="D14" s="130"/>
      <c r="E14" s="130"/>
      <c r="F14" s="136"/>
    </row>
    <row r="15" spans="1:6" ht="3" customHeight="1" x14ac:dyDescent="0.25">
      <c r="A15" s="133"/>
      <c r="B15" s="127"/>
      <c r="C15" s="127"/>
      <c r="D15" s="130"/>
      <c r="E15" s="130"/>
      <c r="F15" s="136"/>
    </row>
    <row r="16" spans="1:6" ht="3" customHeight="1" x14ac:dyDescent="0.25">
      <c r="A16" s="133"/>
      <c r="B16" s="127"/>
      <c r="C16" s="127"/>
      <c r="D16" s="130"/>
      <c r="E16" s="130"/>
      <c r="F16" s="136"/>
    </row>
    <row r="17" spans="1:6" ht="28.5" customHeight="1" x14ac:dyDescent="0.25">
      <c r="A17" s="134"/>
      <c r="B17" s="128"/>
      <c r="C17" s="128"/>
      <c r="D17" s="131"/>
      <c r="E17" s="131"/>
      <c r="F17" s="137"/>
    </row>
    <row r="18" spans="1:6" ht="12.6" customHeight="1" x14ac:dyDescent="0.25">
      <c r="A18" s="7">
        <v>1</v>
      </c>
      <c r="B18" s="8">
        <v>2</v>
      </c>
      <c r="C18" s="9">
        <v>3</v>
      </c>
      <c r="D18" s="10" t="s">
        <v>26</v>
      </c>
      <c r="E18" s="11" t="s">
        <v>27</v>
      </c>
      <c r="F18" s="12" t="s">
        <v>28</v>
      </c>
    </row>
    <row r="19" spans="1:6" s="19" customFormat="1" ht="15.75" x14ac:dyDescent="0.2">
      <c r="A19" s="16" t="s">
        <v>29</v>
      </c>
      <c r="B19" s="17" t="s">
        <v>30</v>
      </c>
      <c r="C19" s="18" t="s">
        <v>31</v>
      </c>
      <c r="D19" s="76">
        <v>45727900</v>
      </c>
      <c r="E19" s="120">
        <v>46888755.710000001</v>
      </c>
      <c r="F19" s="63"/>
    </row>
    <row r="20" spans="1:6" s="19" customFormat="1" ht="15.75" x14ac:dyDescent="0.2">
      <c r="A20" s="20" t="s">
        <v>32</v>
      </c>
      <c r="B20" s="21"/>
      <c r="C20" s="22"/>
      <c r="D20" s="64"/>
      <c r="E20" s="64"/>
      <c r="F20" s="65"/>
    </row>
    <row r="21" spans="1:6" s="19" customFormat="1" ht="15.75" x14ac:dyDescent="0.2">
      <c r="A21" s="23" t="s">
        <v>33</v>
      </c>
      <c r="B21" s="24" t="s">
        <v>30</v>
      </c>
      <c r="C21" s="25" t="s">
        <v>34</v>
      </c>
      <c r="D21" s="66">
        <v>10607100</v>
      </c>
      <c r="E21" s="66">
        <v>12184150.93</v>
      </c>
      <c r="F21" s="67" t="str">
        <f t="shared" ref="F21:F55" si="0">IF(OR(D21="-",IF(E21="-",0,E21)&gt;=IF(D21="-",0,D21)),"-",IF(D21="-",0,D21)-IF(E21="-",0,E21))</f>
        <v>-</v>
      </c>
    </row>
    <row r="22" spans="1:6" s="19" customFormat="1" ht="15.75" x14ac:dyDescent="0.2">
      <c r="A22" s="23" t="s">
        <v>35</v>
      </c>
      <c r="B22" s="24" t="s">
        <v>30</v>
      </c>
      <c r="C22" s="25" t="s">
        <v>36</v>
      </c>
      <c r="D22" s="66">
        <v>5906200</v>
      </c>
      <c r="E22" s="66">
        <v>7240150.5499999998</v>
      </c>
      <c r="F22" s="67" t="str">
        <f t="shared" si="0"/>
        <v>-</v>
      </c>
    </row>
    <row r="23" spans="1:6" s="19" customFormat="1" ht="15.75" x14ac:dyDescent="0.2">
      <c r="A23" s="23" t="s">
        <v>37</v>
      </c>
      <c r="B23" s="24" t="s">
        <v>30</v>
      </c>
      <c r="C23" s="25" t="s">
        <v>38</v>
      </c>
      <c r="D23" s="66">
        <v>5906200</v>
      </c>
      <c r="E23" s="66">
        <v>7240150.5499999998</v>
      </c>
      <c r="F23" s="67" t="str">
        <f t="shared" si="0"/>
        <v>-</v>
      </c>
    </row>
    <row r="24" spans="1:6" s="19" customFormat="1" ht="63" x14ac:dyDescent="0.2">
      <c r="A24" s="26" t="s">
        <v>39</v>
      </c>
      <c r="B24" s="24" t="s">
        <v>30</v>
      </c>
      <c r="C24" s="25" t="s">
        <v>40</v>
      </c>
      <c r="D24" s="66">
        <v>4786700</v>
      </c>
      <c r="E24" s="66">
        <v>5232104.2699999996</v>
      </c>
      <c r="F24" s="67" t="str">
        <f t="shared" si="0"/>
        <v>-</v>
      </c>
    </row>
    <row r="25" spans="1:6" s="19" customFormat="1" ht="94.5" x14ac:dyDescent="0.2">
      <c r="A25" s="26" t="s">
        <v>41</v>
      </c>
      <c r="B25" s="24" t="s">
        <v>30</v>
      </c>
      <c r="C25" s="25" t="s">
        <v>42</v>
      </c>
      <c r="D25" s="66" t="s">
        <v>43</v>
      </c>
      <c r="E25" s="66">
        <v>5229221.9800000004</v>
      </c>
      <c r="F25" s="67" t="str">
        <f t="shared" si="0"/>
        <v>-</v>
      </c>
    </row>
    <row r="26" spans="1:6" s="19" customFormat="1" ht="78.75" x14ac:dyDescent="0.2">
      <c r="A26" s="26" t="s">
        <v>44</v>
      </c>
      <c r="B26" s="24" t="s">
        <v>30</v>
      </c>
      <c r="C26" s="25" t="s">
        <v>45</v>
      </c>
      <c r="D26" s="66" t="s">
        <v>43</v>
      </c>
      <c r="E26" s="66">
        <v>2315.7600000000002</v>
      </c>
      <c r="F26" s="67" t="str">
        <f t="shared" si="0"/>
        <v>-</v>
      </c>
    </row>
    <row r="27" spans="1:6" s="19" customFormat="1" ht="94.5" x14ac:dyDescent="0.2">
      <c r="A27" s="26" t="s">
        <v>46</v>
      </c>
      <c r="B27" s="24" t="s">
        <v>30</v>
      </c>
      <c r="C27" s="25" t="s">
        <v>47</v>
      </c>
      <c r="D27" s="66" t="s">
        <v>43</v>
      </c>
      <c r="E27" s="66">
        <v>566.53</v>
      </c>
      <c r="F27" s="67" t="str">
        <f t="shared" si="0"/>
        <v>-</v>
      </c>
    </row>
    <row r="28" spans="1:6" s="19" customFormat="1" ht="94.5" x14ac:dyDescent="0.2">
      <c r="A28" s="26" t="s">
        <v>449</v>
      </c>
      <c r="B28" s="24" t="s">
        <v>30</v>
      </c>
      <c r="C28" s="25" t="s">
        <v>448</v>
      </c>
      <c r="D28" s="66" t="s">
        <v>43</v>
      </c>
      <c r="E28" s="66">
        <v>90</v>
      </c>
      <c r="F28" s="67" t="str">
        <f t="shared" si="0"/>
        <v>-</v>
      </c>
    </row>
    <row r="29" spans="1:6" s="19" customFormat="1" ht="126" x14ac:dyDescent="0.2">
      <c r="A29" s="26" t="s">
        <v>451</v>
      </c>
      <c r="B29" s="24" t="s">
        <v>30</v>
      </c>
      <c r="C29" s="25" t="s">
        <v>450</v>
      </c>
      <c r="D29" s="66" t="s">
        <v>43</v>
      </c>
      <c r="E29" s="66">
        <v>90</v>
      </c>
      <c r="F29" s="67" t="str">
        <f t="shared" si="0"/>
        <v>-</v>
      </c>
    </row>
    <row r="30" spans="1:6" s="19" customFormat="1" ht="47.25" x14ac:dyDescent="0.2">
      <c r="A30" s="23" t="s">
        <v>48</v>
      </c>
      <c r="B30" s="24" t="s">
        <v>30</v>
      </c>
      <c r="C30" s="25" t="s">
        <v>49</v>
      </c>
      <c r="D30" s="66" t="s">
        <v>43</v>
      </c>
      <c r="E30" s="66">
        <v>727.86</v>
      </c>
      <c r="F30" s="67" t="str">
        <f t="shared" si="0"/>
        <v>-</v>
      </c>
    </row>
    <row r="31" spans="1:6" s="19" customFormat="1" ht="63" x14ac:dyDescent="0.2">
      <c r="A31" s="23" t="s">
        <v>50</v>
      </c>
      <c r="B31" s="24" t="s">
        <v>30</v>
      </c>
      <c r="C31" s="25" t="s">
        <v>51</v>
      </c>
      <c r="D31" s="66" t="s">
        <v>43</v>
      </c>
      <c r="E31" s="66">
        <v>675.96</v>
      </c>
      <c r="F31" s="67" t="str">
        <f t="shared" si="0"/>
        <v>-</v>
      </c>
    </row>
    <row r="32" spans="1:6" s="19" customFormat="1" ht="78.75" x14ac:dyDescent="0.2">
      <c r="A32" s="23" t="s">
        <v>52</v>
      </c>
      <c r="B32" s="24" t="s">
        <v>30</v>
      </c>
      <c r="C32" s="25" t="s">
        <v>53</v>
      </c>
      <c r="D32" s="66" t="s">
        <v>43</v>
      </c>
      <c r="E32" s="66">
        <v>51.9</v>
      </c>
      <c r="F32" s="67" t="str">
        <f t="shared" si="0"/>
        <v>-</v>
      </c>
    </row>
    <row r="33" spans="1:6" s="19" customFormat="1" ht="78.75" x14ac:dyDescent="0.2">
      <c r="A33" s="26" t="s">
        <v>54</v>
      </c>
      <c r="B33" s="24" t="s">
        <v>30</v>
      </c>
      <c r="C33" s="25" t="s">
        <v>55</v>
      </c>
      <c r="D33" s="66">
        <v>1119500</v>
      </c>
      <c r="E33" s="66">
        <v>2007228.42</v>
      </c>
      <c r="F33" s="67" t="str">
        <f t="shared" si="0"/>
        <v>-</v>
      </c>
    </row>
    <row r="34" spans="1:6" s="19" customFormat="1" ht="110.25" hidden="1" x14ac:dyDescent="0.2">
      <c r="A34" s="26" t="s">
        <v>56</v>
      </c>
      <c r="B34" s="24" t="s">
        <v>30</v>
      </c>
      <c r="C34" s="25" t="s">
        <v>57</v>
      </c>
      <c r="D34" s="66">
        <v>650000</v>
      </c>
      <c r="E34" s="66">
        <v>1188418.6200000001</v>
      </c>
      <c r="F34" s="67" t="str">
        <f t="shared" si="0"/>
        <v>-</v>
      </c>
    </row>
    <row r="35" spans="1:6" s="19" customFormat="1" ht="15.75" x14ac:dyDescent="0.2">
      <c r="A35" s="23" t="s">
        <v>58</v>
      </c>
      <c r="B35" s="24" t="s">
        <v>30</v>
      </c>
      <c r="C35" s="25" t="s">
        <v>59</v>
      </c>
      <c r="D35" s="66">
        <v>1221900</v>
      </c>
      <c r="E35" s="66">
        <v>1221991.27</v>
      </c>
      <c r="F35" s="67" t="str">
        <f t="shared" si="0"/>
        <v>-</v>
      </c>
    </row>
    <row r="36" spans="1:6" s="19" customFormat="1" ht="15.75" x14ac:dyDescent="0.2">
      <c r="A36" s="23" t="s">
        <v>60</v>
      </c>
      <c r="B36" s="24" t="s">
        <v>30</v>
      </c>
      <c r="C36" s="25" t="s">
        <v>61</v>
      </c>
      <c r="D36" s="68">
        <v>1221900</v>
      </c>
      <c r="E36" s="68">
        <v>1221991.27</v>
      </c>
      <c r="F36" s="69" t="str">
        <f t="shared" si="0"/>
        <v>-</v>
      </c>
    </row>
    <row r="37" spans="1:6" s="19" customFormat="1" ht="15.75" x14ac:dyDescent="0.2">
      <c r="A37" s="23" t="s">
        <v>60</v>
      </c>
      <c r="B37" s="24" t="s">
        <v>30</v>
      </c>
      <c r="C37" s="25" t="s">
        <v>62</v>
      </c>
      <c r="D37" s="68" t="s">
        <v>43</v>
      </c>
      <c r="E37" s="68">
        <v>1221991.27</v>
      </c>
      <c r="F37" s="69" t="str">
        <f t="shared" si="0"/>
        <v>-</v>
      </c>
    </row>
    <row r="38" spans="1:6" s="19" customFormat="1" ht="47.25" x14ac:dyDescent="0.2">
      <c r="A38" s="23" t="s">
        <v>63</v>
      </c>
      <c r="B38" s="24" t="s">
        <v>30</v>
      </c>
      <c r="C38" s="25" t="s">
        <v>64</v>
      </c>
      <c r="D38" s="68" t="s">
        <v>43</v>
      </c>
      <c r="E38" s="68">
        <v>1203984</v>
      </c>
      <c r="F38" s="69" t="str">
        <f t="shared" si="0"/>
        <v>-</v>
      </c>
    </row>
    <row r="39" spans="1:6" s="19" customFormat="1" ht="31.5" x14ac:dyDescent="0.2">
      <c r="A39" s="23" t="s">
        <v>65</v>
      </c>
      <c r="B39" s="24" t="s">
        <v>30</v>
      </c>
      <c r="C39" s="25" t="s">
        <v>66</v>
      </c>
      <c r="D39" s="68" t="s">
        <v>43</v>
      </c>
      <c r="E39" s="68">
        <v>18007.27</v>
      </c>
      <c r="F39" s="69" t="str">
        <f t="shared" si="0"/>
        <v>-</v>
      </c>
    </row>
    <row r="40" spans="1:6" s="19" customFormat="1" ht="15.75" x14ac:dyDescent="0.2">
      <c r="A40" s="23" t="s">
        <v>67</v>
      </c>
      <c r="B40" s="24" t="s">
        <v>30</v>
      </c>
      <c r="C40" s="25" t="s">
        <v>68</v>
      </c>
      <c r="D40" s="68">
        <v>3100000</v>
      </c>
      <c r="E40" s="68">
        <v>3326876.99</v>
      </c>
      <c r="F40" s="69" t="str">
        <f t="shared" si="0"/>
        <v>-</v>
      </c>
    </row>
    <row r="41" spans="1:6" s="19" customFormat="1" ht="15.75" x14ac:dyDescent="0.2">
      <c r="A41" s="23" t="s">
        <v>69</v>
      </c>
      <c r="B41" s="24" t="s">
        <v>30</v>
      </c>
      <c r="C41" s="25" t="s">
        <v>70</v>
      </c>
      <c r="D41" s="68">
        <v>138000</v>
      </c>
      <c r="E41" s="68">
        <v>90634.36</v>
      </c>
      <c r="F41" s="69">
        <v>47365.64</v>
      </c>
    </row>
    <row r="42" spans="1:6" s="19" customFormat="1" ht="47.25" x14ac:dyDescent="0.2">
      <c r="A42" s="23" t="s">
        <v>71</v>
      </c>
      <c r="B42" s="24" t="s">
        <v>30</v>
      </c>
      <c r="C42" s="25" t="s">
        <v>72</v>
      </c>
      <c r="D42" s="68">
        <v>138000</v>
      </c>
      <c r="E42" s="68">
        <v>90634.36</v>
      </c>
      <c r="F42" s="69">
        <f t="shared" si="0"/>
        <v>47365.64</v>
      </c>
    </row>
    <row r="43" spans="1:6" s="19" customFormat="1" ht="78.75" x14ac:dyDescent="0.2">
      <c r="A43" s="23" t="s">
        <v>73</v>
      </c>
      <c r="B43" s="24" t="s">
        <v>30</v>
      </c>
      <c r="C43" s="25" t="s">
        <v>74</v>
      </c>
      <c r="D43" s="68" t="s">
        <v>43</v>
      </c>
      <c r="E43" s="68">
        <v>88261.05</v>
      </c>
      <c r="F43" s="69" t="str">
        <f t="shared" si="0"/>
        <v>-</v>
      </c>
    </row>
    <row r="44" spans="1:6" s="19" customFormat="1" ht="47.25" x14ac:dyDescent="0.2">
      <c r="A44" s="23" t="s">
        <v>75</v>
      </c>
      <c r="B44" s="24" t="s">
        <v>30</v>
      </c>
      <c r="C44" s="25" t="s">
        <v>76</v>
      </c>
      <c r="D44" s="68" t="s">
        <v>43</v>
      </c>
      <c r="E44" s="68">
        <v>2373.31</v>
      </c>
      <c r="F44" s="69" t="str">
        <f t="shared" si="0"/>
        <v>-</v>
      </c>
    </row>
    <row r="45" spans="1:6" s="19" customFormat="1" ht="15.75" x14ac:dyDescent="0.2">
      <c r="A45" s="23" t="s">
        <v>77</v>
      </c>
      <c r="B45" s="24" t="s">
        <v>30</v>
      </c>
      <c r="C45" s="25" t="s">
        <v>78</v>
      </c>
      <c r="D45" s="68">
        <v>2962000</v>
      </c>
      <c r="E45" s="68">
        <v>3236242.63</v>
      </c>
      <c r="F45" s="69" t="str">
        <f t="shared" si="0"/>
        <v>-</v>
      </c>
    </row>
    <row r="46" spans="1:6" s="19" customFormat="1" ht="15.75" x14ac:dyDescent="0.2">
      <c r="A46" s="23" t="s">
        <v>79</v>
      </c>
      <c r="B46" s="24" t="s">
        <v>30</v>
      </c>
      <c r="C46" s="25" t="s">
        <v>80</v>
      </c>
      <c r="D46" s="68">
        <v>2120000</v>
      </c>
      <c r="E46" s="68">
        <v>2321866.35</v>
      </c>
      <c r="F46" s="69" t="str">
        <f t="shared" si="0"/>
        <v>-</v>
      </c>
    </row>
    <row r="47" spans="1:6" s="19" customFormat="1" ht="31.5" x14ac:dyDescent="0.2">
      <c r="A47" s="23" t="s">
        <v>81</v>
      </c>
      <c r="B47" s="24" t="s">
        <v>30</v>
      </c>
      <c r="C47" s="25" t="s">
        <v>82</v>
      </c>
      <c r="D47" s="68">
        <v>2120000</v>
      </c>
      <c r="E47" s="68">
        <v>2321866.35</v>
      </c>
      <c r="F47" s="69" t="str">
        <f t="shared" si="0"/>
        <v>-</v>
      </c>
    </row>
    <row r="48" spans="1:6" s="19" customFormat="1" ht="15.75" x14ac:dyDescent="0.2">
      <c r="A48" s="23" t="s">
        <v>83</v>
      </c>
      <c r="B48" s="24" t="s">
        <v>30</v>
      </c>
      <c r="C48" s="25" t="s">
        <v>84</v>
      </c>
      <c r="D48" s="68">
        <v>842000</v>
      </c>
      <c r="E48" s="68">
        <v>914376.28</v>
      </c>
      <c r="F48" s="69" t="str">
        <f t="shared" si="0"/>
        <v>-</v>
      </c>
    </row>
    <row r="49" spans="1:6" s="19" customFormat="1" ht="31.5" x14ac:dyDescent="0.2">
      <c r="A49" s="23" t="s">
        <v>85</v>
      </c>
      <c r="B49" s="24" t="s">
        <v>30</v>
      </c>
      <c r="C49" s="25" t="s">
        <v>86</v>
      </c>
      <c r="D49" s="68">
        <v>842000</v>
      </c>
      <c r="E49" s="68">
        <v>914376.28</v>
      </c>
      <c r="F49" s="69" t="str">
        <f t="shared" si="0"/>
        <v>-</v>
      </c>
    </row>
    <row r="50" spans="1:6" s="19" customFormat="1" ht="15.75" x14ac:dyDescent="0.2">
      <c r="A50" s="23" t="s">
        <v>87</v>
      </c>
      <c r="B50" s="24" t="s">
        <v>30</v>
      </c>
      <c r="C50" s="25" t="s">
        <v>88</v>
      </c>
      <c r="D50" s="68">
        <v>8700</v>
      </c>
      <c r="E50" s="68">
        <v>24832.12</v>
      </c>
      <c r="F50" s="69" t="str">
        <f t="shared" si="0"/>
        <v>-</v>
      </c>
    </row>
    <row r="51" spans="1:6" s="19" customFormat="1" ht="31.5" x14ac:dyDescent="0.2">
      <c r="A51" s="23" t="s">
        <v>89</v>
      </c>
      <c r="B51" s="24" t="s">
        <v>30</v>
      </c>
      <c r="C51" s="25" t="s">
        <v>90</v>
      </c>
      <c r="D51" s="68">
        <v>8700</v>
      </c>
      <c r="E51" s="68">
        <v>300</v>
      </c>
      <c r="F51" s="69">
        <f t="shared" si="0"/>
        <v>8400</v>
      </c>
    </row>
    <row r="52" spans="1:6" s="19" customFormat="1" ht="47.25" x14ac:dyDescent="0.2">
      <c r="A52" s="23" t="s">
        <v>91</v>
      </c>
      <c r="B52" s="24" t="s">
        <v>30</v>
      </c>
      <c r="C52" s="25" t="s">
        <v>92</v>
      </c>
      <c r="D52" s="68">
        <v>8700</v>
      </c>
      <c r="E52" s="68">
        <v>300</v>
      </c>
      <c r="F52" s="69">
        <f t="shared" si="0"/>
        <v>8400</v>
      </c>
    </row>
    <row r="53" spans="1:6" s="19" customFormat="1" ht="94.5" x14ac:dyDescent="0.2">
      <c r="A53" s="23" t="s">
        <v>452</v>
      </c>
      <c r="B53" s="24" t="s">
        <v>30</v>
      </c>
      <c r="C53" s="25" t="s">
        <v>453</v>
      </c>
      <c r="D53" s="68" t="s">
        <v>43</v>
      </c>
      <c r="E53" s="68">
        <v>24532.12</v>
      </c>
      <c r="F53" s="69" t="str">
        <f t="shared" si="0"/>
        <v>-</v>
      </c>
    </row>
    <row r="54" spans="1:6" s="19" customFormat="1" ht="47.25" x14ac:dyDescent="0.2">
      <c r="A54" s="23" t="s">
        <v>454</v>
      </c>
      <c r="B54" s="24" t="s">
        <v>30</v>
      </c>
      <c r="C54" s="25" t="s">
        <v>455</v>
      </c>
      <c r="D54" s="68" t="s">
        <v>43</v>
      </c>
      <c r="E54" s="68">
        <v>24532.12</v>
      </c>
      <c r="F54" s="69" t="str">
        <f t="shared" si="0"/>
        <v>-</v>
      </c>
    </row>
    <row r="55" spans="1:6" s="19" customFormat="1" ht="78.75" x14ac:dyDescent="0.2">
      <c r="A55" s="23" t="s">
        <v>456</v>
      </c>
      <c r="B55" s="24" t="s">
        <v>30</v>
      </c>
      <c r="C55" s="25" t="s">
        <v>457</v>
      </c>
      <c r="D55" s="68" t="s">
        <v>43</v>
      </c>
      <c r="E55" s="68">
        <v>24532.12</v>
      </c>
      <c r="F55" s="69" t="str">
        <f t="shared" si="0"/>
        <v>-</v>
      </c>
    </row>
    <row r="56" spans="1:6" s="19" customFormat="1" ht="15.75" x14ac:dyDescent="0.2">
      <c r="A56" s="23" t="s">
        <v>93</v>
      </c>
      <c r="B56" s="24" t="s">
        <v>30</v>
      </c>
      <c r="C56" s="25" t="s">
        <v>94</v>
      </c>
      <c r="D56" s="68">
        <v>370300</v>
      </c>
      <c r="E56" s="68">
        <v>370300</v>
      </c>
      <c r="F56" s="69" t="str">
        <f t="shared" ref="F56:F80" si="1">IF(OR(D56="-",IF(E56="-",0,E56)&gt;=IF(D56="-",0,D56)),"-",IF(D56="-",0,D56)-IF(E56="-",0,E56))</f>
        <v>-</v>
      </c>
    </row>
    <row r="57" spans="1:6" s="19" customFormat="1" ht="15.75" x14ac:dyDescent="0.2">
      <c r="A57" s="23" t="s">
        <v>430</v>
      </c>
      <c r="B57" s="24" t="s">
        <v>30</v>
      </c>
      <c r="C57" s="25" t="s">
        <v>431</v>
      </c>
      <c r="D57" s="68">
        <v>370300</v>
      </c>
      <c r="E57" s="68">
        <v>370300</v>
      </c>
      <c r="F57" s="69" t="str">
        <f>F58</f>
        <v>-</v>
      </c>
    </row>
    <row r="58" spans="1:6" s="19" customFormat="1" ht="15.75" x14ac:dyDescent="0.2">
      <c r="A58" s="23" t="s">
        <v>95</v>
      </c>
      <c r="B58" s="24" t="s">
        <v>30</v>
      </c>
      <c r="C58" s="25" t="s">
        <v>96</v>
      </c>
      <c r="D58" s="68">
        <v>370300</v>
      </c>
      <c r="E58" s="68">
        <v>370300</v>
      </c>
      <c r="F58" s="69" t="str">
        <f t="shared" si="1"/>
        <v>-</v>
      </c>
    </row>
    <row r="59" spans="1:6" s="19" customFormat="1" ht="63" x14ac:dyDescent="0.2">
      <c r="A59" s="23" t="s">
        <v>97</v>
      </c>
      <c r="B59" s="24" t="s">
        <v>30</v>
      </c>
      <c r="C59" s="25" t="s">
        <v>98</v>
      </c>
      <c r="D59" s="68" t="s">
        <v>43</v>
      </c>
      <c r="E59" s="68">
        <v>370300</v>
      </c>
      <c r="F59" s="69" t="str">
        <f t="shared" si="1"/>
        <v>-</v>
      </c>
    </row>
    <row r="60" spans="1:6" s="19" customFormat="1" ht="63" x14ac:dyDescent="0.2">
      <c r="A60" s="23" t="s">
        <v>458</v>
      </c>
      <c r="B60" s="24" t="s">
        <v>30</v>
      </c>
      <c r="C60" s="25" t="s">
        <v>459</v>
      </c>
      <c r="D60" s="68">
        <v>370300</v>
      </c>
      <c r="E60" s="68" t="s">
        <v>43</v>
      </c>
      <c r="F60" s="69">
        <v>370300</v>
      </c>
    </row>
    <row r="61" spans="1:6" s="19" customFormat="1" ht="15.75" x14ac:dyDescent="0.2">
      <c r="A61" s="23" t="s">
        <v>99</v>
      </c>
      <c r="B61" s="24" t="s">
        <v>30</v>
      </c>
      <c r="C61" s="25" t="s">
        <v>100</v>
      </c>
      <c r="D61" s="68">
        <v>35120800</v>
      </c>
      <c r="E61" s="68">
        <v>34704604.780000001</v>
      </c>
      <c r="F61" s="69">
        <f t="shared" si="1"/>
        <v>416195.21999999881</v>
      </c>
    </row>
    <row r="62" spans="1:6" s="19" customFormat="1" ht="31.5" x14ac:dyDescent="0.2">
      <c r="A62" s="23" t="s">
        <v>101</v>
      </c>
      <c r="B62" s="24" t="s">
        <v>30</v>
      </c>
      <c r="C62" s="25" t="s">
        <v>102</v>
      </c>
      <c r="D62" s="68">
        <v>35120800</v>
      </c>
      <c r="E62" s="68">
        <v>34704604.780000001</v>
      </c>
      <c r="F62" s="69">
        <f t="shared" si="1"/>
        <v>416195.21999999881</v>
      </c>
    </row>
    <row r="63" spans="1:6" s="19" customFormat="1" ht="15.75" x14ac:dyDescent="0.2">
      <c r="A63" s="23" t="s">
        <v>103</v>
      </c>
      <c r="B63" s="24" t="s">
        <v>30</v>
      </c>
      <c r="C63" s="25" t="s">
        <v>104</v>
      </c>
      <c r="D63" s="68">
        <v>6014500</v>
      </c>
      <c r="E63" s="68">
        <v>6014500</v>
      </c>
      <c r="F63" s="69" t="str">
        <f t="shared" si="1"/>
        <v>-</v>
      </c>
    </row>
    <row r="64" spans="1:6" s="19" customFormat="1" ht="15.75" x14ac:dyDescent="0.2">
      <c r="A64" s="23" t="s">
        <v>460</v>
      </c>
      <c r="B64" s="24" t="s">
        <v>30</v>
      </c>
      <c r="C64" s="25" t="s">
        <v>461</v>
      </c>
      <c r="D64" s="68">
        <v>5636800</v>
      </c>
      <c r="E64" s="68">
        <v>5636800</v>
      </c>
      <c r="F64" s="69" t="str">
        <f t="shared" si="1"/>
        <v>-</v>
      </c>
    </row>
    <row r="65" spans="1:6" s="19" customFormat="1" ht="31.5" x14ac:dyDescent="0.2">
      <c r="A65" s="23" t="s">
        <v>462</v>
      </c>
      <c r="B65" s="24" t="s">
        <v>30</v>
      </c>
      <c r="C65" s="25" t="s">
        <v>465</v>
      </c>
      <c r="D65" s="68">
        <v>5636800</v>
      </c>
      <c r="E65" s="68">
        <v>5636800</v>
      </c>
      <c r="F65" s="69" t="str">
        <f t="shared" si="1"/>
        <v>-</v>
      </c>
    </row>
    <row r="66" spans="1:6" s="19" customFormat="1" ht="31.5" x14ac:dyDescent="0.2">
      <c r="A66" s="23" t="s">
        <v>463</v>
      </c>
      <c r="B66" s="24" t="s">
        <v>30</v>
      </c>
      <c r="C66" s="25" t="s">
        <v>464</v>
      </c>
      <c r="D66" s="68">
        <v>377700</v>
      </c>
      <c r="E66" s="68">
        <v>377700</v>
      </c>
      <c r="F66" s="69" t="str">
        <f t="shared" si="1"/>
        <v>-</v>
      </c>
    </row>
    <row r="67" spans="1:6" s="19" customFormat="1" ht="31.5" x14ac:dyDescent="0.2">
      <c r="A67" s="23" t="s">
        <v>466</v>
      </c>
      <c r="B67" s="24" t="s">
        <v>30</v>
      </c>
      <c r="C67" s="25" t="s">
        <v>467</v>
      </c>
      <c r="D67" s="68">
        <v>377700</v>
      </c>
      <c r="E67" s="68">
        <v>377700</v>
      </c>
      <c r="F67" s="69" t="str">
        <f t="shared" si="1"/>
        <v>-</v>
      </c>
    </row>
    <row r="68" spans="1:6" s="19" customFormat="1" ht="31.5" x14ac:dyDescent="0.2">
      <c r="A68" s="23" t="s">
        <v>468</v>
      </c>
      <c r="B68" s="24" t="s">
        <v>30</v>
      </c>
      <c r="C68" s="25" t="s">
        <v>469</v>
      </c>
      <c r="D68" s="68">
        <v>6018100</v>
      </c>
      <c r="E68" s="68">
        <v>6017827.3799999999</v>
      </c>
      <c r="F68" s="69">
        <f t="shared" si="1"/>
        <v>272.62000000011176</v>
      </c>
    </row>
    <row r="69" spans="1:6" s="19" customFormat="1" ht="31.5" x14ac:dyDescent="0.2">
      <c r="A69" s="23" t="s">
        <v>470</v>
      </c>
      <c r="B69" s="24" t="s">
        <v>30</v>
      </c>
      <c r="C69" s="25" t="s">
        <v>471</v>
      </c>
      <c r="D69" s="68">
        <v>6018100</v>
      </c>
      <c r="E69" s="68">
        <v>6017827.3799999999</v>
      </c>
      <c r="F69" s="69">
        <f t="shared" ref="F69" si="2">IF(OR(D69="-",IF(E69="-",0,E69)&gt;=IF(D69="-",0,D69)),"-",IF(D69="-",0,D69)-IF(E69="-",0,E69))</f>
        <v>272.62000000011176</v>
      </c>
    </row>
    <row r="70" spans="1:6" s="19" customFormat="1" ht="31.5" x14ac:dyDescent="0.2">
      <c r="A70" s="23" t="s">
        <v>472</v>
      </c>
      <c r="B70" s="24" t="s">
        <v>30</v>
      </c>
      <c r="C70" s="25" t="s">
        <v>473</v>
      </c>
      <c r="D70" s="68">
        <v>6018100</v>
      </c>
      <c r="E70" s="68">
        <v>6017827.3799999999</v>
      </c>
      <c r="F70" s="69">
        <f t="shared" ref="F70" si="3">IF(OR(D70="-",IF(E70="-",0,E70)&gt;=IF(D70="-",0,D70)),"-",IF(D70="-",0,D70)-IF(E70="-",0,E70))</f>
        <v>272.62000000011176</v>
      </c>
    </row>
    <row r="71" spans="1:6" s="19" customFormat="1" ht="15.75" x14ac:dyDescent="0.2">
      <c r="A71" s="23" t="s">
        <v>474</v>
      </c>
      <c r="B71" s="24" t="s">
        <v>30</v>
      </c>
      <c r="C71" s="25" t="s">
        <v>105</v>
      </c>
      <c r="D71" s="68">
        <v>252500</v>
      </c>
      <c r="E71" s="68">
        <v>252500</v>
      </c>
      <c r="F71" s="69" t="str">
        <f t="shared" si="1"/>
        <v>-</v>
      </c>
    </row>
    <row r="72" spans="1:6" s="19" customFormat="1" ht="31.5" x14ac:dyDescent="0.2">
      <c r="A72" s="23" t="s">
        <v>475</v>
      </c>
      <c r="B72" s="24" t="s">
        <v>30</v>
      </c>
      <c r="C72" s="25" t="s">
        <v>106</v>
      </c>
      <c r="D72" s="68">
        <v>200</v>
      </c>
      <c r="E72" s="68">
        <v>200</v>
      </c>
      <c r="F72" s="69" t="str">
        <f t="shared" si="1"/>
        <v>-</v>
      </c>
    </row>
    <row r="73" spans="1:6" s="19" customFormat="1" ht="31.5" x14ac:dyDescent="0.2">
      <c r="A73" s="23" t="s">
        <v>107</v>
      </c>
      <c r="B73" s="24" t="s">
        <v>30</v>
      </c>
      <c r="C73" s="25" t="s">
        <v>108</v>
      </c>
      <c r="D73" s="68">
        <v>200</v>
      </c>
      <c r="E73" s="68">
        <v>200</v>
      </c>
      <c r="F73" s="69" t="str">
        <f t="shared" si="1"/>
        <v>-</v>
      </c>
    </row>
    <row r="74" spans="1:6" s="19" customFormat="1" ht="31.5" x14ac:dyDescent="0.2">
      <c r="A74" s="23" t="s">
        <v>109</v>
      </c>
      <c r="B74" s="24" t="s">
        <v>30</v>
      </c>
      <c r="C74" s="25" t="s">
        <v>110</v>
      </c>
      <c r="D74" s="68">
        <v>252300</v>
      </c>
      <c r="E74" s="68">
        <v>252300</v>
      </c>
      <c r="F74" s="69" t="str">
        <f t="shared" si="1"/>
        <v>-</v>
      </c>
    </row>
    <row r="75" spans="1:6" s="19" customFormat="1" ht="31.5" x14ac:dyDescent="0.2">
      <c r="A75" s="23" t="s">
        <v>111</v>
      </c>
      <c r="B75" s="24" t="s">
        <v>30</v>
      </c>
      <c r="C75" s="25" t="s">
        <v>112</v>
      </c>
      <c r="D75" s="68">
        <v>252300</v>
      </c>
      <c r="E75" s="68">
        <v>252300</v>
      </c>
      <c r="F75" s="69" t="str">
        <f t="shared" si="1"/>
        <v>-</v>
      </c>
    </row>
    <row r="76" spans="1:6" s="19" customFormat="1" ht="15.75" x14ac:dyDescent="0.2">
      <c r="A76" s="23" t="s">
        <v>113</v>
      </c>
      <c r="B76" s="24" t="s">
        <v>30</v>
      </c>
      <c r="C76" s="25" t="s">
        <v>114</v>
      </c>
      <c r="D76" s="68">
        <v>22835700</v>
      </c>
      <c r="E76" s="68">
        <v>22419777.399999999</v>
      </c>
      <c r="F76" s="69">
        <f t="shared" si="1"/>
        <v>415922.60000000149</v>
      </c>
    </row>
    <row r="77" spans="1:6" s="19" customFormat="1" ht="47.25" x14ac:dyDescent="0.2">
      <c r="A77" s="23" t="s">
        <v>115</v>
      </c>
      <c r="B77" s="24" t="s">
        <v>30</v>
      </c>
      <c r="C77" s="25" t="s">
        <v>116</v>
      </c>
      <c r="D77" s="68">
        <v>17431700</v>
      </c>
      <c r="E77" s="68">
        <v>17363507.91</v>
      </c>
      <c r="F77" s="69">
        <f t="shared" si="1"/>
        <v>68192.089999999851</v>
      </c>
    </row>
    <row r="78" spans="1:6" s="19" customFormat="1" ht="63" x14ac:dyDescent="0.2">
      <c r="A78" s="23" t="s">
        <v>117</v>
      </c>
      <c r="B78" s="24" t="s">
        <v>30</v>
      </c>
      <c r="C78" s="25" t="s">
        <v>118</v>
      </c>
      <c r="D78" s="68">
        <v>17431700</v>
      </c>
      <c r="E78" s="68">
        <v>17363507.91</v>
      </c>
      <c r="F78" s="69">
        <f t="shared" si="1"/>
        <v>68192.089999999851</v>
      </c>
    </row>
    <row r="79" spans="1:6" s="19" customFormat="1" ht="15.75" x14ac:dyDescent="0.2">
      <c r="A79" s="23" t="s">
        <v>119</v>
      </c>
      <c r="B79" s="24" t="s">
        <v>30</v>
      </c>
      <c r="C79" s="25" t="s">
        <v>120</v>
      </c>
      <c r="D79" s="68">
        <v>5404000</v>
      </c>
      <c r="E79" s="68">
        <v>5056269.49</v>
      </c>
      <c r="F79" s="69">
        <f t="shared" si="1"/>
        <v>347730.50999999978</v>
      </c>
    </row>
    <row r="80" spans="1:6" s="19" customFormat="1" ht="31.5" x14ac:dyDescent="0.2">
      <c r="A80" s="23" t="s">
        <v>121</v>
      </c>
      <c r="B80" s="24" t="s">
        <v>30</v>
      </c>
      <c r="C80" s="25" t="s">
        <v>122</v>
      </c>
      <c r="D80" s="68">
        <v>5404000</v>
      </c>
      <c r="E80" s="68">
        <v>5056269.49</v>
      </c>
      <c r="F80" s="69">
        <f t="shared" si="1"/>
        <v>347730.50999999978</v>
      </c>
    </row>
    <row r="81" spans="1:6" ht="12.75" customHeight="1" x14ac:dyDescent="0.25">
      <c r="A81" s="13"/>
      <c r="B81" s="14"/>
      <c r="C81" s="14"/>
      <c r="D81" s="15"/>
      <c r="E81" s="15"/>
      <c r="F81" s="1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3" stopIfTrue="1" operator="equal">
      <formula>0</formula>
    </cfRule>
  </conditionalFormatting>
  <conditionalFormatting sqref="F27:F29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78740157480314965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3"/>
  <sheetViews>
    <sheetView showGridLines="0" zoomScale="70" zoomScaleNormal="70" workbookViewId="0">
      <selection activeCell="D182" sqref="D182"/>
    </sheetView>
  </sheetViews>
  <sheetFormatPr defaultRowHeight="12.75" customHeight="1" x14ac:dyDescent="0.25"/>
  <cols>
    <col min="1" max="1" width="73" style="2" customWidth="1"/>
    <col min="2" max="2" width="6.7109375" style="2" customWidth="1"/>
    <col min="3" max="3" width="26" style="2" customWidth="1"/>
    <col min="4" max="6" width="16.7109375" style="2" customWidth="1"/>
  </cols>
  <sheetData>
    <row r="2" spans="1:6" ht="15" customHeight="1" x14ac:dyDescent="0.25">
      <c r="A2" s="140" t="s">
        <v>123</v>
      </c>
      <c r="B2" s="140"/>
      <c r="C2" s="140"/>
      <c r="D2" s="140"/>
      <c r="E2" s="6"/>
      <c r="F2" s="4" t="s">
        <v>124</v>
      </c>
    </row>
    <row r="3" spans="1:6" ht="13.5" customHeight="1" x14ac:dyDescent="0.25">
      <c r="A3" s="3"/>
      <c r="B3" s="3"/>
      <c r="C3" s="1"/>
      <c r="D3" s="5"/>
      <c r="E3" s="5"/>
      <c r="F3" s="5"/>
    </row>
    <row r="4" spans="1:6" ht="10.15" customHeight="1" x14ac:dyDescent="0.2">
      <c r="A4" s="141" t="s">
        <v>20</v>
      </c>
      <c r="B4" s="126" t="s">
        <v>21</v>
      </c>
      <c r="C4" s="138" t="s">
        <v>125</v>
      </c>
      <c r="D4" s="129" t="s">
        <v>23</v>
      </c>
      <c r="E4" s="144" t="s">
        <v>24</v>
      </c>
      <c r="F4" s="135" t="s">
        <v>25</v>
      </c>
    </row>
    <row r="5" spans="1:6" ht="5.45" customHeight="1" x14ac:dyDescent="0.2">
      <c r="A5" s="142"/>
      <c r="B5" s="127"/>
      <c r="C5" s="139"/>
      <c r="D5" s="130"/>
      <c r="E5" s="145"/>
      <c r="F5" s="136"/>
    </row>
    <row r="6" spans="1:6" ht="9.6" customHeight="1" x14ac:dyDescent="0.2">
      <c r="A6" s="142"/>
      <c r="B6" s="127"/>
      <c r="C6" s="139"/>
      <c r="D6" s="130"/>
      <c r="E6" s="145"/>
      <c r="F6" s="136"/>
    </row>
    <row r="7" spans="1:6" ht="6" customHeight="1" x14ac:dyDescent="0.2">
      <c r="A7" s="142"/>
      <c r="B7" s="127"/>
      <c r="C7" s="139"/>
      <c r="D7" s="130"/>
      <c r="E7" s="145"/>
      <c r="F7" s="136"/>
    </row>
    <row r="8" spans="1:6" ht="6.6" customHeight="1" x14ac:dyDescent="0.2">
      <c r="A8" s="142"/>
      <c r="B8" s="127"/>
      <c r="C8" s="139"/>
      <c r="D8" s="130"/>
      <c r="E8" s="145"/>
      <c r="F8" s="136"/>
    </row>
    <row r="9" spans="1:6" ht="10.9" customHeight="1" x14ac:dyDescent="0.2">
      <c r="A9" s="142"/>
      <c r="B9" s="127"/>
      <c r="C9" s="139"/>
      <c r="D9" s="130"/>
      <c r="E9" s="145"/>
      <c r="F9" s="136"/>
    </row>
    <row r="10" spans="1:6" ht="4.1500000000000004" hidden="1" customHeight="1" x14ac:dyDescent="0.2">
      <c r="A10" s="142"/>
      <c r="B10" s="127"/>
      <c r="C10" s="41"/>
      <c r="D10" s="130"/>
      <c r="E10" s="42"/>
      <c r="F10" s="43"/>
    </row>
    <row r="11" spans="1:6" ht="13.15" hidden="1" customHeight="1" x14ac:dyDescent="0.2">
      <c r="A11" s="143"/>
      <c r="B11" s="128"/>
      <c r="C11" s="44"/>
      <c r="D11" s="131"/>
      <c r="E11" s="45"/>
      <c r="F11" s="46"/>
    </row>
    <row r="12" spans="1:6" ht="13.5" customHeight="1" x14ac:dyDescent="0.2">
      <c r="A12" s="7">
        <v>1</v>
      </c>
      <c r="B12" s="8">
        <v>2</v>
      </c>
      <c r="C12" s="9">
        <v>3</v>
      </c>
      <c r="D12" s="10" t="s">
        <v>26</v>
      </c>
      <c r="E12" s="47" t="s">
        <v>27</v>
      </c>
      <c r="F12" s="12" t="s">
        <v>28</v>
      </c>
    </row>
    <row r="13" spans="1:6" s="57" customFormat="1" ht="15.75" x14ac:dyDescent="0.2">
      <c r="A13" s="54" t="s">
        <v>126</v>
      </c>
      <c r="B13" s="55" t="s">
        <v>127</v>
      </c>
      <c r="C13" s="56" t="s">
        <v>128</v>
      </c>
      <c r="D13" s="70">
        <v>46611600</v>
      </c>
      <c r="E13" s="71">
        <v>45805503.130000003</v>
      </c>
      <c r="F13" s="72">
        <f>IF(OR(D13="-",IF(E13="-",0,E13)&gt;=IF(D13="-",0,D13)),"-",IF(D13="-",0,D13)-IF(E13="-",0,E13))</f>
        <v>806096.86999999732</v>
      </c>
    </row>
    <row r="14" spans="1:6" s="57" customFormat="1" ht="15.75" x14ac:dyDescent="0.2">
      <c r="A14" s="58" t="s">
        <v>32</v>
      </c>
      <c r="B14" s="59"/>
      <c r="C14" s="60"/>
      <c r="D14" s="73"/>
      <c r="E14" s="74"/>
      <c r="F14" s="75"/>
    </row>
    <row r="15" spans="1:6" s="57" customFormat="1" ht="15.75" x14ac:dyDescent="0.2">
      <c r="A15" s="16" t="s">
        <v>129</v>
      </c>
      <c r="B15" s="61" t="s">
        <v>127</v>
      </c>
      <c r="C15" s="18" t="s">
        <v>130</v>
      </c>
      <c r="D15" s="76">
        <v>46611600</v>
      </c>
      <c r="E15" s="77">
        <v>45805503.130000003</v>
      </c>
      <c r="F15" s="78">
        <f t="shared" ref="F15:F50" si="0">IF(OR(D15="-",IF(E15="-",0,E15)&gt;=IF(D15="-",0,D15)),"-",IF(D15="-",0,D15)-IF(E15="-",0,E15))</f>
        <v>806096.86999999732</v>
      </c>
    </row>
    <row r="16" spans="1:6" s="57" customFormat="1" ht="15.75" x14ac:dyDescent="0.2">
      <c r="A16" s="16" t="s">
        <v>131</v>
      </c>
      <c r="B16" s="61" t="s">
        <v>127</v>
      </c>
      <c r="C16" s="18" t="s">
        <v>132</v>
      </c>
      <c r="D16" s="76">
        <v>7092200</v>
      </c>
      <c r="E16" s="77">
        <v>6937656.96</v>
      </c>
      <c r="F16" s="78">
        <f t="shared" si="0"/>
        <v>154543.04000000004</v>
      </c>
    </row>
    <row r="17" spans="1:6" s="57" customFormat="1" ht="47.25" x14ac:dyDescent="0.2">
      <c r="A17" s="16" t="s">
        <v>133</v>
      </c>
      <c r="B17" s="61" t="s">
        <v>127</v>
      </c>
      <c r="C17" s="18" t="s">
        <v>134</v>
      </c>
      <c r="D17" s="76">
        <v>6947500</v>
      </c>
      <c r="E17" s="77">
        <v>6804905.7199999997</v>
      </c>
      <c r="F17" s="78">
        <f t="shared" si="0"/>
        <v>142594.28000000026</v>
      </c>
    </row>
    <row r="18" spans="1:6" s="57" customFormat="1" ht="31.5" x14ac:dyDescent="0.2">
      <c r="A18" s="16" t="s">
        <v>135</v>
      </c>
      <c r="B18" s="61" t="s">
        <v>127</v>
      </c>
      <c r="C18" s="18" t="s">
        <v>136</v>
      </c>
      <c r="D18" s="76">
        <v>6925800</v>
      </c>
      <c r="E18" s="77">
        <v>6783205.7199999997</v>
      </c>
      <c r="F18" s="78">
        <f t="shared" si="0"/>
        <v>142594.28000000026</v>
      </c>
    </row>
    <row r="19" spans="1:6" s="57" customFormat="1" ht="31.5" x14ac:dyDescent="0.2">
      <c r="A19" s="16" t="s">
        <v>137</v>
      </c>
      <c r="B19" s="61" t="s">
        <v>127</v>
      </c>
      <c r="C19" s="18" t="s">
        <v>138</v>
      </c>
      <c r="D19" s="76">
        <v>6925800</v>
      </c>
      <c r="E19" s="77">
        <v>6783205.7199999997</v>
      </c>
      <c r="F19" s="78">
        <f t="shared" si="0"/>
        <v>142594.28000000026</v>
      </c>
    </row>
    <row r="20" spans="1:6" s="57" customFormat="1" ht="78.75" x14ac:dyDescent="0.2">
      <c r="A20" s="62" t="s">
        <v>139</v>
      </c>
      <c r="B20" s="61" t="s">
        <v>127</v>
      </c>
      <c r="C20" s="18" t="s">
        <v>140</v>
      </c>
      <c r="D20" s="76">
        <v>5788300</v>
      </c>
      <c r="E20" s="77">
        <v>5750534.8600000003</v>
      </c>
      <c r="F20" s="78">
        <f t="shared" ref="F20" si="1">IF(OR(D20="-",IF(E20="-",0,E20)&gt;=IF(D20="-",0,D20)),"-",IF(D20="-",0,D20)-IF(E20="-",0,E20))</f>
        <v>37765.139999999665</v>
      </c>
    </row>
    <row r="21" spans="1:6" s="57" customFormat="1" ht="47.25" x14ac:dyDescent="0.2">
      <c r="A21" s="16" t="s">
        <v>141</v>
      </c>
      <c r="B21" s="61" t="s">
        <v>127</v>
      </c>
      <c r="C21" s="18" t="s">
        <v>142</v>
      </c>
      <c r="D21" s="76">
        <v>5788300</v>
      </c>
      <c r="E21" s="77">
        <v>5750534.8600000003</v>
      </c>
      <c r="F21" s="78">
        <f t="shared" si="0"/>
        <v>37765.139999999665</v>
      </c>
    </row>
    <row r="22" spans="1:6" s="57" customFormat="1" ht="15.75" x14ac:dyDescent="0.2">
      <c r="A22" s="16" t="s">
        <v>143</v>
      </c>
      <c r="B22" s="61" t="s">
        <v>127</v>
      </c>
      <c r="C22" s="18" t="s">
        <v>144</v>
      </c>
      <c r="D22" s="76">
        <v>5788300</v>
      </c>
      <c r="E22" s="77">
        <v>5750534.8600000003</v>
      </c>
      <c r="F22" s="78">
        <f t="shared" si="0"/>
        <v>37765.139999999665</v>
      </c>
    </row>
    <row r="23" spans="1:6" s="57" customFormat="1" ht="15.75" x14ac:dyDescent="0.2">
      <c r="A23" s="16" t="s">
        <v>145</v>
      </c>
      <c r="B23" s="61" t="s">
        <v>127</v>
      </c>
      <c r="C23" s="18" t="s">
        <v>146</v>
      </c>
      <c r="D23" s="76">
        <v>4249965.1100000003</v>
      </c>
      <c r="E23" s="77">
        <v>4219025.84</v>
      </c>
      <c r="F23" s="78">
        <f t="shared" si="0"/>
        <v>30939.270000000484</v>
      </c>
    </row>
    <row r="24" spans="1:6" s="57" customFormat="1" ht="31.5" x14ac:dyDescent="0.2">
      <c r="A24" s="16" t="s">
        <v>147</v>
      </c>
      <c r="B24" s="61" t="s">
        <v>127</v>
      </c>
      <c r="C24" s="18" t="s">
        <v>148</v>
      </c>
      <c r="D24" s="76">
        <v>282200</v>
      </c>
      <c r="E24" s="77">
        <v>282061.83</v>
      </c>
      <c r="F24" s="78">
        <f t="shared" si="0"/>
        <v>138.1699999999837</v>
      </c>
    </row>
    <row r="25" spans="1:6" s="57" customFormat="1" ht="47.25" x14ac:dyDescent="0.2">
      <c r="A25" s="16" t="s">
        <v>149</v>
      </c>
      <c r="B25" s="61" t="s">
        <v>127</v>
      </c>
      <c r="C25" s="18" t="s">
        <v>150</v>
      </c>
      <c r="D25" s="76">
        <v>1256134.8899999999</v>
      </c>
      <c r="E25" s="77">
        <v>1249447.19</v>
      </c>
      <c r="F25" s="78">
        <f t="shared" si="0"/>
        <v>6687.6999999999534</v>
      </c>
    </row>
    <row r="26" spans="1:6" s="57" customFormat="1" ht="78.75" x14ac:dyDescent="0.2">
      <c r="A26" s="62" t="s">
        <v>151</v>
      </c>
      <c r="B26" s="61" t="s">
        <v>127</v>
      </c>
      <c r="C26" s="18" t="s">
        <v>152</v>
      </c>
      <c r="D26" s="76">
        <v>1137500</v>
      </c>
      <c r="E26" s="77">
        <v>1032670.86</v>
      </c>
      <c r="F26" s="78">
        <f t="shared" si="0"/>
        <v>104829.14000000001</v>
      </c>
    </row>
    <row r="27" spans="1:6" s="57" customFormat="1" ht="31.5" x14ac:dyDescent="0.2">
      <c r="A27" s="16" t="s">
        <v>153</v>
      </c>
      <c r="B27" s="61" t="s">
        <v>127</v>
      </c>
      <c r="C27" s="18" t="s">
        <v>154</v>
      </c>
      <c r="D27" s="76">
        <v>1137500</v>
      </c>
      <c r="E27" s="77">
        <v>1032670.86</v>
      </c>
      <c r="F27" s="78">
        <f t="shared" si="0"/>
        <v>104829.14000000001</v>
      </c>
    </row>
    <row r="28" spans="1:6" s="57" customFormat="1" ht="31.5" x14ac:dyDescent="0.2">
      <c r="A28" s="16" t="s">
        <v>155</v>
      </c>
      <c r="B28" s="61" t="s">
        <v>127</v>
      </c>
      <c r="C28" s="18" t="s">
        <v>156</v>
      </c>
      <c r="D28" s="76">
        <v>1137500</v>
      </c>
      <c r="E28" s="77">
        <v>1032670.86</v>
      </c>
      <c r="F28" s="78">
        <f t="shared" si="0"/>
        <v>104829.14000000001</v>
      </c>
    </row>
    <row r="29" spans="1:6" s="57" customFormat="1" ht="15.75" x14ac:dyDescent="0.2">
      <c r="A29" s="16" t="s">
        <v>157</v>
      </c>
      <c r="B29" s="61" t="s">
        <v>127</v>
      </c>
      <c r="C29" s="18" t="s">
        <v>158</v>
      </c>
      <c r="D29" s="76">
        <v>888900</v>
      </c>
      <c r="E29" s="77">
        <v>824637.16</v>
      </c>
      <c r="F29" s="78">
        <f t="shared" si="0"/>
        <v>64262.839999999967</v>
      </c>
    </row>
    <row r="30" spans="1:6" s="57" customFormat="1" ht="15.75" x14ac:dyDescent="0.2">
      <c r="A30" s="16" t="s">
        <v>159</v>
      </c>
      <c r="B30" s="61" t="s">
        <v>127</v>
      </c>
      <c r="C30" s="18" t="s">
        <v>160</v>
      </c>
      <c r="D30" s="76">
        <v>248600</v>
      </c>
      <c r="E30" s="77">
        <v>208033.7</v>
      </c>
      <c r="F30" s="78">
        <f t="shared" si="0"/>
        <v>40566.299999999988</v>
      </c>
    </row>
    <row r="31" spans="1:6" s="57" customFormat="1" ht="31.5" x14ac:dyDescent="0.2">
      <c r="A31" s="16" t="s">
        <v>476</v>
      </c>
      <c r="B31" s="61" t="s">
        <v>127</v>
      </c>
      <c r="C31" s="18" t="s">
        <v>478</v>
      </c>
      <c r="D31" s="76">
        <v>21500</v>
      </c>
      <c r="E31" s="77">
        <v>21500</v>
      </c>
      <c r="F31" s="78" t="str">
        <f t="shared" si="0"/>
        <v>-</v>
      </c>
    </row>
    <row r="32" spans="1:6" s="57" customFormat="1" ht="31.5" x14ac:dyDescent="0.2">
      <c r="A32" s="16" t="s">
        <v>197</v>
      </c>
      <c r="B32" s="61" t="s">
        <v>127</v>
      </c>
      <c r="C32" s="18" t="s">
        <v>477</v>
      </c>
      <c r="D32" s="76">
        <v>21500</v>
      </c>
      <c r="E32" s="77">
        <v>21500</v>
      </c>
      <c r="F32" s="78" t="str">
        <f t="shared" si="0"/>
        <v>-</v>
      </c>
    </row>
    <row r="33" spans="1:6" s="57" customFormat="1" ht="78.75" x14ac:dyDescent="0.2">
      <c r="A33" s="16" t="s">
        <v>479</v>
      </c>
      <c r="B33" s="61" t="s">
        <v>127</v>
      </c>
      <c r="C33" s="18" t="s">
        <v>480</v>
      </c>
      <c r="D33" s="76">
        <v>21500</v>
      </c>
      <c r="E33" s="77">
        <v>21500</v>
      </c>
      <c r="F33" s="78" t="str">
        <f t="shared" si="0"/>
        <v>-</v>
      </c>
    </row>
    <row r="34" spans="1:6" s="57" customFormat="1" ht="31.5" x14ac:dyDescent="0.2">
      <c r="A34" s="16" t="s">
        <v>153</v>
      </c>
      <c r="B34" s="61" t="s">
        <v>127</v>
      </c>
      <c r="C34" s="18" t="s">
        <v>481</v>
      </c>
      <c r="D34" s="76">
        <v>21500</v>
      </c>
      <c r="E34" s="77">
        <v>21500</v>
      </c>
      <c r="F34" s="78" t="str">
        <f t="shared" si="0"/>
        <v>-</v>
      </c>
    </row>
    <row r="35" spans="1:6" s="57" customFormat="1" ht="31.5" x14ac:dyDescent="0.2">
      <c r="A35" s="16" t="s">
        <v>155</v>
      </c>
      <c r="B35" s="61" t="s">
        <v>127</v>
      </c>
      <c r="C35" s="18" t="s">
        <v>482</v>
      </c>
      <c r="D35" s="76">
        <v>21500</v>
      </c>
      <c r="E35" s="77">
        <v>21500</v>
      </c>
      <c r="F35" s="78" t="str">
        <f t="shared" si="0"/>
        <v>-</v>
      </c>
    </row>
    <row r="36" spans="1:6" s="57" customFormat="1" ht="15.75" x14ac:dyDescent="0.2">
      <c r="A36" s="16" t="s">
        <v>157</v>
      </c>
      <c r="B36" s="61" t="s">
        <v>127</v>
      </c>
      <c r="C36" s="18" t="s">
        <v>483</v>
      </c>
      <c r="D36" s="76">
        <v>21500</v>
      </c>
      <c r="E36" s="77">
        <v>21500</v>
      </c>
      <c r="F36" s="78" t="str">
        <f t="shared" si="0"/>
        <v>-</v>
      </c>
    </row>
    <row r="37" spans="1:6" s="57" customFormat="1" ht="31.5" x14ac:dyDescent="0.2">
      <c r="A37" s="16" t="s">
        <v>161</v>
      </c>
      <c r="B37" s="61" t="s">
        <v>127</v>
      </c>
      <c r="C37" s="18" t="s">
        <v>162</v>
      </c>
      <c r="D37" s="76">
        <v>200</v>
      </c>
      <c r="E37" s="77">
        <v>200</v>
      </c>
      <c r="F37" s="78" t="str">
        <f t="shared" si="0"/>
        <v>-</v>
      </c>
    </row>
    <row r="38" spans="1:6" s="57" customFormat="1" ht="15.75" x14ac:dyDescent="0.2">
      <c r="A38" s="16" t="s">
        <v>163</v>
      </c>
      <c r="B38" s="61" t="s">
        <v>127</v>
      </c>
      <c r="C38" s="18" t="s">
        <v>164</v>
      </c>
      <c r="D38" s="76">
        <v>200</v>
      </c>
      <c r="E38" s="77">
        <v>200</v>
      </c>
      <c r="F38" s="78" t="str">
        <f t="shared" si="0"/>
        <v>-</v>
      </c>
    </row>
    <row r="39" spans="1:6" s="57" customFormat="1" ht="110.25" x14ac:dyDescent="0.2">
      <c r="A39" s="62" t="s">
        <v>165</v>
      </c>
      <c r="B39" s="61" t="s">
        <v>127</v>
      </c>
      <c r="C39" s="18" t="s">
        <v>166</v>
      </c>
      <c r="D39" s="76">
        <v>200</v>
      </c>
      <c r="E39" s="77">
        <v>200</v>
      </c>
      <c r="F39" s="78" t="str">
        <f t="shared" si="0"/>
        <v>-</v>
      </c>
    </row>
    <row r="40" spans="1:6" s="57" customFormat="1" ht="31.5" x14ac:dyDescent="0.2">
      <c r="A40" s="16" t="s">
        <v>153</v>
      </c>
      <c r="B40" s="61" t="s">
        <v>127</v>
      </c>
      <c r="C40" s="18" t="s">
        <v>167</v>
      </c>
      <c r="D40" s="76">
        <v>200</v>
      </c>
      <c r="E40" s="77">
        <v>200</v>
      </c>
      <c r="F40" s="78" t="str">
        <f t="shared" si="0"/>
        <v>-</v>
      </c>
    </row>
    <row r="41" spans="1:6" s="57" customFormat="1" ht="31.5" x14ac:dyDescent="0.2">
      <c r="A41" s="16" t="s">
        <v>155</v>
      </c>
      <c r="B41" s="61" t="s">
        <v>127</v>
      </c>
      <c r="C41" s="18" t="s">
        <v>168</v>
      </c>
      <c r="D41" s="76">
        <v>200</v>
      </c>
      <c r="E41" s="77">
        <v>200</v>
      </c>
      <c r="F41" s="78" t="str">
        <f t="shared" si="0"/>
        <v>-</v>
      </c>
    </row>
    <row r="42" spans="1:6" s="57" customFormat="1" ht="15.75" x14ac:dyDescent="0.2">
      <c r="A42" s="16" t="s">
        <v>157</v>
      </c>
      <c r="B42" s="61" t="s">
        <v>127</v>
      </c>
      <c r="C42" s="18" t="s">
        <v>169</v>
      </c>
      <c r="D42" s="76">
        <v>200</v>
      </c>
      <c r="E42" s="77">
        <v>200</v>
      </c>
      <c r="F42" s="78" t="str">
        <f t="shared" si="0"/>
        <v>-</v>
      </c>
    </row>
    <row r="43" spans="1:6" s="57" customFormat="1" ht="15.75" x14ac:dyDescent="0.2">
      <c r="A43" s="16" t="s">
        <v>170</v>
      </c>
      <c r="B43" s="61" t="s">
        <v>127</v>
      </c>
      <c r="C43" s="18" t="s">
        <v>171</v>
      </c>
      <c r="D43" s="76">
        <v>10000</v>
      </c>
      <c r="E43" s="77" t="s">
        <v>43</v>
      </c>
      <c r="F43" s="78">
        <f t="shared" si="0"/>
        <v>10000</v>
      </c>
    </row>
    <row r="44" spans="1:6" s="57" customFormat="1" ht="31.5" x14ac:dyDescent="0.2">
      <c r="A44" s="16" t="s">
        <v>161</v>
      </c>
      <c r="B44" s="61" t="s">
        <v>127</v>
      </c>
      <c r="C44" s="18" t="s">
        <v>172</v>
      </c>
      <c r="D44" s="76">
        <v>10000</v>
      </c>
      <c r="E44" s="77" t="s">
        <v>43</v>
      </c>
      <c r="F44" s="78">
        <f t="shared" si="0"/>
        <v>10000</v>
      </c>
    </row>
    <row r="45" spans="1:6" s="57" customFormat="1" ht="15.75" x14ac:dyDescent="0.2">
      <c r="A45" s="16" t="s">
        <v>173</v>
      </c>
      <c r="B45" s="61" t="s">
        <v>127</v>
      </c>
      <c r="C45" s="18" t="s">
        <v>174</v>
      </c>
      <c r="D45" s="76">
        <v>10000</v>
      </c>
      <c r="E45" s="77" t="s">
        <v>43</v>
      </c>
      <c r="F45" s="78">
        <f t="shared" si="0"/>
        <v>10000</v>
      </c>
    </row>
    <row r="46" spans="1:6" s="57" customFormat="1" ht="63" x14ac:dyDescent="0.2">
      <c r="A46" s="16" t="s">
        <v>175</v>
      </c>
      <c r="B46" s="61" t="s">
        <v>127</v>
      </c>
      <c r="C46" s="18" t="s">
        <v>176</v>
      </c>
      <c r="D46" s="76">
        <v>10000</v>
      </c>
      <c r="E46" s="77" t="s">
        <v>43</v>
      </c>
      <c r="F46" s="78">
        <f t="shared" si="0"/>
        <v>10000</v>
      </c>
    </row>
    <row r="47" spans="1:6" s="57" customFormat="1" ht="15.75" x14ac:dyDescent="0.2">
      <c r="A47" s="16" t="s">
        <v>177</v>
      </c>
      <c r="B47" s="61" t="s">
        <v>127</v>
      </c>
      <c r="C47" s="18" t="s">
        <v>178</v>
      </c>
      <c r="D47" s="76">
        <v>10000</v>
      </c>
      <c r="E47" s="77" t="s">
        <v>43</v>
      </c>
      <c r="F47" s="78">
        <f t="shared" si="0"/>
        <v>10000</v>
      </c>
    </row>
    <row r="48" spans="1:6" s="57" customFormat="1" ht="15.75" x14ac:dyDescent="0.2">
      <c r="A48" s="16" t="s">
        <v>179</v>
      </c>
      <c r="B48" s="61" t="s">
        <v>127</v>
      </c>
      <c r="C48" s="18" t="s">
        <v>180</v>
      </c>
      <c r="D48" s="76">
        <v>10000</v>
      </c>
      <c r="E48" s="77" t="s">
        <v>43</v>
      </c>
      <c r="F48" s="78">
        <f t="shared" si="0"/>
        <v>10000</v>
      </c>
    </row>
    <row r="49" spans="1:6" s="57" customFormat="1" ht="15.75" x14ac:dyDescent="0.2">
      <c r="A49" s="16" t="s">
        <v>181</v>
      </c>
      <c r="B49" s="61" t="s">
        <v>127</v>
      </c>
      <c r="C49" s="18" t="s">
        <v>182</v>
      </c>
      <c r="D49" s="76">
        <v>134700</v>
      </c>
      <c r="E49" s="77">
        <v>132751.24</v>
      </c>
      <c r="F49" s="78">
        <f t="shared" si="0"/>
        <v>1948.7600000000093</v>
      </c>
    </row>
    <row r="50" spans="1:6" s="57" customFormat="1" ht="31.5" x14ac:dyDescent="0.2">
      <c r="A50" s="16" t="s">
        <v>135</v>
      </c>
      <c r="B50" s="61" t="s">
        <v>127</v>
      </c>
      <c r="C50" s="18" t="s">
        <v>183</v>
      </c>
      <c r="D50" s="76">
        <v>66100</v>
      </c>
      <c r="E50" s="77">
        <v>65921.240000000005</v>
      </c>
      <c r="F50" s="78">
        <f t="shared" si="0"/>
        <v>178.75999999999476</v>
      </c>
    </row>
    <row r="51" spans="1:6" s="57" customFormat="1" ht="31.5" x14ac:dyDescent="0.2">
      <c r="A51" s="16" t="s">
        <v>137</v>
      </c>
      <c r="B51" s="61" t="s">
        <v>127</v>
      </c>
      <c r="C51" s="18" t="s">
        <v>184</v>
      </c>
      <c r="D51" s="76">
        <v>66100</v>
      </c>
      <c r="E51" s="77">
        <v>65921.240000000005</v>
      </c>
      <c r="F51" s="78">
        <f t="shared" ref="F51" si="2">IF(OR(D51="-",IF(E51="-",0,E51)&gt;=IF(D51="-",0,D51)),"-",IF(D51="-",0,D51)-IF(E51="-",0,E51))</f>
        <v>178.75999999999476</v>
      </c>
    </row>
    <row r="52" spans="1:6" s="57" customFormat="1" ht="63" x14ac:dyDescent="0.2">
      <c r="A52" s="16" t="s">
        <v>185</v>
      </c>
      <c r="B52" s="61" t="s">
        <v>127</v>
      </c>
      <c r="C52" s="18" t="s">
        <v>186</v>
      </c>
      <c r="D52" s="76">
        <v>66100</v>
      </c>
      <c r="E52" s="77">
        <v>65921.240000000005</v>
      </c>
      <c r="F52" s="78">
        <f t="shared" ref="F52" si="3">IF(OR(D52="-",IF(E52="-",0,E52)&gt;=IF(D52="-",0,D52)),"-",IF(D52="-",0,D52)-IF(E52="-",0,E52))</f>
        <v>178.75999999999476</v>
      </c>
    </row>
    <row r="53" spans="1:6" s="57" customFormat="1" ht="15.75" x14ac:dyDescent="0.2">
      <c r="A53" s="16" t="s">
        <v>177</v>
      </c>
      <c r="B53" s="61" t="s">
        <v>127</v>
      </c>
      <c r="C53" s="18" t="s">
        <v>187</v>
      </c>
      <c r="D53" s="76">
        <v>66100</v>
      </c>
      <c r="E53" s="77">
        <v>65921.240000000005</v>
      </c>
      <c r="F53" s="78">
        <f t="shared" ref="F53:F54" si="4">IF(OR(D53="-",IF(E53="-",0,E53)&gt;=IF(D53="-",0,D53)),"-",IF(D53="-",0,D53)-IF(E53="-",0,E53))</f>
        <v>178.75999999999476</v>
      </c>
    </row>
    <row r="54" spans="1:6" s="57" customFormat="1" ht="15.75" x14ac:dyDescent="0.2">
      <c r="A54" s="16" t="s">
        <v>188</v>
      </c>
      <c r="B54" s="61" t="s">
        <v>127</v>
      </c>
      <c r="C54" s="18" t="s">
        <v>189</v>
      </c>
      <c r="D54" s="76">
        <v>66100</v>
      </c>
      <c r="E54" s="77">
        <v>65921.240000000005</v>
      </c>
      <c r="F54" s="78">
        <f t="shared" si="4"/>
        <v>178.75999999999476</v>
      </c>
    </row>
    <row r="55" spans="1:6" s="57" customFormat="1" ht="15.75" x14ac:dyDescent="0.2">
      <c r="A55" s="16" t="s">
        <v>190</v>
      </c>
      <c r="B55" s="61" t="s">
        <v>127</v>
      </c>
      <c r="C55" s="18" t="s">
        <v>191</v>
      </c>
      <c r="D55" s="76">
        <v>61900</v>
      </c>
      <c r="E55" s="77">
        <v>61765.88</v>
      </c>
      <c r="F55" s="78">
        <f t="shared" ref="F55:F71" si="5">IF(OR(D55="-",IF(E55="-",0,E55)&gt;=IF(D55="-",0,D55)),"-",IF(D55="-",0,D55)-IF(E55="-",0,E55))</f>
        <v>134.12000000000262</v>
      </c>
    </row>
    <row r="56" spans="1:6" s="57" customFormat="1" ht="15.75" x14ac:dyDescent="0.2">
      <c r="A56" s="16" t="s">
        <v>192</v>
      </c>
      <c r="B56" s="61" t="s">
        <v>127</v>
      </c>
      <c r="C56" s="18" t="s">
        <v>193</v>
      </c>
      <c r="D56" s="76">
        <v>4200</v>
      </c>
      <c r="E56" s="77">
        <v>4155.3599999999997</v>
      </c>
      <c r="F56" s="78">
        <f t="shared" si="5"/>
        <v>44.640000000000327</v>
      </c>
    </row>
    <row r="57" spans="1:6" s="57" customFormat="1" ht="31.5" x14ac:dyDescent="0.2">
      <c r="A57" s="16" t="s">
        <v>195</v>
      </c>
      <c r="B57" s="61" t="s">
        <v>127</v>
      </c>
      <c r="C57" s="18" t="s">
        <v>196</v>
      </c>
      <c r="D57" s="76">
        <v>67600</v>
      </c>
      <c r="E57" s="77">
        <v>66830</v>
      </c>
      <c r="F57" s="78">
        <f t="shared" si="5"/>
        <v>770</v>
      </c>
    </row>
    <row r="58" spans="1:6" s="57" customFormat="1" ht="31.5" x14ac:dyDescent="0.2">
      <c r="A58" s="16" t="s">
        <v>197</v>
      </c>
      <c r="B58" s="61" t="s">
        <v>127</v>
      </c>
      <c r="C58" s="18" t="s">
        <v>198</v>
      </c>
      <c r="D58" s="76">
        <v>20000</v>
      </c>
      <c r="E58" s="77">
        <v>20000</v>
      </c>
      <c r="F58" s="78" t="str">
        <f t="shared" si="5"/>
        <v>-</v>
      </c>
    </row>
    <row r="59" spans="1:6" s="57" customFormat="1" ht="78.75" x14ac:dyDescent="0.2">
      <c r="A59" s="62" t="s">
        <v>199</v>
      </c>
      <c r="B59" s="61" t="s">
        <v>127</v>
      </c>
      <c r="C59" s="18" t="s">
        <v>200</v>
      </c>
      <c r="D59" s="76">
        <v>20000</v>
      </c>
      <c r="E59" s="77">
        <v>20000</v>
      </c>
      <c r="F59" s="78" t="str">
        <f t="shared" si="5"/>
        <v>-</v>
      </c>
    </row>
    <row r="60" spans="1:6" s="57" customFormat="1" ht="15.75" x14ac:dyDescent="0.2">
      <c r="A60" s="16" t="s">
        <v>177</v>
      </c>
      <c r="B60" s="61" t="s">
        <v>127</v>
      </c>
      <c r="C60" s="18" t="s">
        <v>201</v>
      </c>
      <c r="D60" s="76">
        <v>20000</v>
      </c>
      <c r="E60" s="77">
        <v>20000</v>
      </c>
      <c r="F60" s="78" t="str">
        <f t="shared" si="5"/>
        <v>-</v>
      </c>
    </row>
    <row r="61" spans="1:6" s="57" customFormat="1" ht="15.75" x14ac:dyDescent="0.2">
      <c r="A61" s="16" t="s">
        <v>188</v>
      </c>
      <c r="B61" s="61" t="s">
        <v>127</v>
      </c>
      <c r="C61" s="18" t="s">
        <v>202</v>
      </c>
      <c r="D61" s="76">
        <v>20000</v>
      </c>
      <c r="E61" s="77">
        <v>20000</v>
      </c>
      <c r="F61" s="78" t="str">
        <f t="shared" si="5"/>
        <v>-</v>
      </c>
    </row>
    <row r="62" spans="1:6" s="57" customFormat="1" ht="15.75" x14ac:dyDescent="0.2">
      <c r="A62" s="16" t="s">
        <v>194</v>
      </c>
      <c r="B62" s="61" t="s">
        <v>127</v>
      </c>
      <c r="C62" s="18" t="s">
        <v>203</v>
      </c>
      <c r="D62" s="76">
        <v>20000</v>
      </c>
      <c r="E62" s="77">
        <v>20000</v>
      </c>
      <c r="F62" s="78" t="str">
        <f t="shared" si="5"/>
        <v>-</v>
      </c>
    </row>
    <row r="63" spans="1:6" s="57" customFormat="1" ht="31.5" x14ac:dyDescent="0.2">
      <c r="A63" s="16" t="s">
        <v>204</v>
      </c>
      <c r="B63" s="61" t="s">
        <v>127</v>
      </c>
      <c r="C63" s="18" t="s">
        <v>205</v>
      </c>
      <c r="D63" s="76">
        <v>47600</v>
      </c>
      <c r="E63" s="77">
        <v>46830</v>
      </c>
      <c r="F63" s="78">
        <f t="shared" si="5"/>
        <v>770</v>
      </c>
    </row>
    <row r="64" spans="1:6" s="57" customFormat="1" ht="110.25" x14ac:dyDescent="0.2">
      <c r="A64" s="62" t="s">
        <v>206</v>
      </c>
      <c r="B64" s="61" t="s">
        <v>127</v>
      </c>
      <c r="C64" s="18" t="s">
        <v>207</v>
      </c>
      <c r="D64" s="76">
        <v>32000</v>
      </c>
      <c r="E64" s="77">
        <v>31230</v>
      </c>
      <c r="F64" s="78">
        <f t="shared" si="5"/>
        <v>770</v>
      </c>
    </row>
    <row r="65" spans="1:6" s="57" customFormat="1" ht="31.5" x14ac:dyDescent="0.2">
      <c r="A65" s="16" t="s">
        <v>153</v>
      </c>
      <c r="B65" s="61" t="s">
        <v>127</v>
      </c>
      <c r="C65" s="18" t="s">
        <v>208</v>
      </c>
      <c r="D65" s="76">
        <v>32000</v>
      </c>
      <c r="E65" s="77">
        <v>31230</v>
      </c>
      <c r="F65" s="78">
        <f t="shared" si="5"/>
        <v>770</v>
      </c>
    </row>
    <row r="66" spans="1:6" s="57" customFormat="1" ht="31.5" x14ac:dyDescent="0.2">
      <c r="A66" s="16" t="s">
        <v>155</v>
      </c>
      <c r="B66" s="61" t="s">
        <v>127</v>
      </c>
      <c r="C66" s="18" t="s">
        <v>209</v>
      </c>
      <c r="D66" s="76">
        <v>32000</v>
      </c>
      <c r="E66" s="77">
        <v>31230</v>
      </c>
      <c r="F66" s="78">
        <f t="shared" ref="F66:F67" si="6">IF(OR(D66="-",IF(E66="-",0,E66)&gt;=IF(D66="-",0,D66)),"-",IF(D66="-",0,D66)-IF(E66="-",0,E66))</f>
        <v>770</v>
      </c>
    </row>
    <row r="67" spans="1:6" s="57" customFormat="1" ht="15.75" x14ac:dyDescent="0.2">
      <c r="A67" s="16" t="s">
        <v>157</v>
      </c>
      <c r="B67" s="61" t="s">
        <v>127</v>
      </c>
      <c r="C67" s="18" t="s">
        <v>210</v>
      </c>
      <c r="D67" s="76">
        <v>32000</v>
      </c>
      <c r="E67" s="77">
        <v>31230</v>
      </c>
      <c r="F67" s="78">
        <f t="shared" si="6"/>
        <v>770</v>
      </c>
    </row>
    <row r="68" spans="1:6" s="57" customFormat="1" ht="94.5" x14ac:dyDescent="0.2">
      <c r="A68" s="62" t="s">
        <v>211</v>
      </c>
      <c r="B68" s="61" t="s">
        <v>127</v>
      </c>
      <c r="C68" s="18" t="s">
        <v>212</v>
      </c>
      <c r="D68" s="76">
        <v>15600</v>
      </c>
      <c r="E68" s="77">
        <v>15600</v>
      </c>
      <c r="F68" s="78" t="str">
        <f t="shared" si="5"/>
        <v>-</v>
      </c>
    </row>
    <row r="69" spans="1:6" s="57" customFormat="1" ht="31.5" x14ac:dyDescent="0.2">
      <c r="A69" s="16" t="s">
        <v>153</v>
      </c>
      <c r="B69" s="61" t="s">
        <v>127</v>
      </c>
      <c r="C69" s="18" t="s">
        <v>213</v>
      </c>
      <c r="D69" s="76">
        <v>15600</v>
      </c>
      <c r="E69" s="77">
        <v>15600</v>
      </c>
      <c r="F69" s="78" t="str">
        <f t="shared" si="5"/>
        <v>-</v>
      </c>
    </row>
    <row r="70" spans="1:6" s="57" customFormat="1" ht="31.5" x14ac:dyDescent="0.2">
      <c r="A70" s="16" t="s">
        <v>155</v>
      </c>
      <c r="B70" s="61" t="s">
        <v>127</v>
      </c>
      <c r="C70" s="18" t="s">
        <v>214</v>
      </c>
      <c r="D70" s="76">
        <v>15600</v>
      </c>
      <c r="E70" s="77">
        <v>15600</v>
      </c>
      <c r="F70" s="78" t="str">
        <f t="shared" si="5"/>
        <v>-</v>
      </c>
    </row>
    <row r="71" spans="1:6" s="57" customFormat="1" ht="15.75" x14ac:dyDescent="0.2">
      <c r="A71" s="16" t="s">
        <v>157</v>
      </c>
      <c r="B71" s="61" t="s">
        <v>127</v>
      </c>
      <c r="C71" s="18" t="s">
        <v>215</v>
      </c>
      <c r="D71" s="76">
        <v>15600</v>
      </c>
      <c r="E71" s="77">
        <v>15600</v>
      </c>
      <c r="F71" s="78" t="str">
        <f t="shared" si="5"/>
        <v>-</v>
      </c>
    </row>
    <row r="72" spans="1:6" s="57" customFormat="1" ht="63" x14ac:dyDescent="0.2">
      <c r="A72" s="16" t="s">
        <v>216</v>
      </c>
      <c r="B72" s="61" t="s">
        <v>127</v>
      </c>
      <c r="C72" s="18" t="s">
        <v>217</v>
      </c>
      <c r="D72" s="76">
        <v>1000</v>
      </c>
      <c r="E72" s="77" t="s">
        <v>43</v>
      </c>
      <c r="F72" s="78">
        <v>1000</v>
      </c>
    </row>
    <row r="73" spans="1:6" s="57" customFormat="1" ht="31.5" x14ac:dyDescent="0.2">
      <c r="A73" s="16" t="s">
        <v>218</v>
      </c>
      <c r="B73" s="61" t="s">
        <v>127</v>
      </c>
      <c r="C73" s="18" t="s">
        <v>219</v>
      </c>
      <c r="D73" s="76">
        <v>1000</v>
      </c>
      <c r="E73" s="77" t="s">
        <v>43</v>
      </c>
      <c r="F73" s="78">
        <v>1000</v>
      </c>
    </row>
    <row r="74" spans="1:6" s="57" customFormat="1" ht="126" x14ac:dyDescent="0.2">
      <c r="A74" s="62" t="s">
        <v>220</v>
      </c>
      <c r="B74" s="61" t="s">
        <v>127</v>
      </c>
      <c r="C74" s="18" t="s">
        <v>221</v>
      </c>
      <c r="D74" s="76">
        <v>1000</v>
      </c>
      <c r="E74" s="77" t="s">
        <v>43</v>
      </c>
      <c r="F74" s="78">
        <v>1000</v>
      </c>
    </row>
    <row r="75" spans="1:6" s="57" customFormat="1" ht="31.5" x14ac:dyDescent="0.2">
      <c r="A75" s="16" t="s">
        <v>153</v>
      </c>
      <c r="B75" s="61" t="s">
        <v>127</v>
      </c>
      <c r="C75" s="18" t="s">
        <v>222</v>
      </c>
      <c r="D75" s="76">
        <v>1000</v>
      </c>
      <c r="E75" s="77" t="s">
        <v>43</v>
      </c>
      <c r="F75" s="78">
        <v>1000</v>
      </c>
    </row>
    <row r="76" spans="1:6" s="57" customFormat="1" ht="31.5" x14ac:dyDescent="0.2">
      <c r="A76" s="16" t="s">
        <v>155</v>
      </c>
      <c r="B76" s="61" t="s">
        <v>127</v>
      </c>
      <c r="C76" s="18" t="s">
        <v>223</v>
      </c>
      <c r="D76" s="76">
        <v>1000</v>
      </c>
      <c r="E76" s="77" t="s">
        <v>43</v>
      </c>
      <c r="F76" s="78">
        <v>1000</v>
      </c>
    </row>
    <row r="77" spans="1:6" s="57" customFormat="1" ht="15.75" x14ac:dyDescent="0.2">
      <c r="A77" s="16" t="s">
        <v>157</v>
      </c>
      <c r="B77" s="61" t="s">
        <v>127</v>
      </c>
      <c r="C77" s="18" t="s">
        <v>224</v>
      </c>
      <c r="D77" s="76">
        <v>1000</v>
      </c>
      <c r="E77" s="77" t="s">
        <v>43</v>
      </c>
      <c r="F77" s="78">
        <v>1000</v>
      </c>
    </row>
    <row r="78" spans="1:6" s="57" customFormat="1" ht="15.75" x14ac:dyDescent="0.2">
      <c r="A78" s="16" t="s">
        <v>226</v>
      </c>
      <c r="B78" s="61" t="s">
        <v>127</v>
      </c>
      <c r="C78" s="18" t="s">
        <v>227</v>
      </c>
      <c r="D78" s="76">
        <v>252300</v>
      </c>
      <c r="E78" s="77">
        <v>252300</v>
      </c>
      <c r="F78" s="78" t="str">
        <f t="shared" ref="F78:F107" si="7">IF(OR(D78="-",IF(E78="-",0,E78)&gt;=IF(D78="-",0,D78)),"-",IF(D78="-",0,D78)-IF(E78="-",0,E78))</f>
        <v>-</v>
      </c>
    </row>
    <row r="79" spans="1:6" s="57" customFormat="1" ht="15.75" x14ac:dyDescent="0.2">
      <c r="A79" s="16" t="s">
        <v>228</v>
      </c>
      <c r="B79" s="61" t="s">
        <v>127</v>
      </c>
      <c r="C79" s="18" t="s">
        <v>229</v>
      </c>
      <c r="D79" s="76">
        <v>252300</v>
      </c>
      <c r="E79" s="77">
        <v>252300</v>
      </c>
      <c r="F79" s="78" t="str">
        <f t="shared" ref="F79" si="8">IF(OR(D79="-",IF(E79="-",0,E79)&gt;=IF(D79="-",0,D79)),"-",IF(D79="-",0,D79)-IF(E79="-",0,E79))</f>
        <v>-</v>
      </c>
    </row>
    <row r="80" spans="1:6" s="57" customFormat="1" ht="31.5" x14ac:dyDescent="0.2">
      <c r="A80" s="16" t="s">
        <v>161</v>
      </c>
      <c r="B80" s="61" t="s">
        <v>127</v>
      </c>
      <c r="C80" s="18" t="s">
        <v>230</v>
      </c>
      <c r="D80" s="76">
        <v>252300</v>
      </c>
      <c r="E80" s="77">
        <v>252300</v>
      </c>
      <c r="F80" s="78" t="str">
        <f t="shared" ref="F80:F82" si="9">IF(OR(D80="-",IF(E80="-",0,E80)&gt;=IF(D80="-",0,D80)),"-",IF(D80="-",0,D80)-IF(E80="-",0,E80))</f>
        <v>-</v>
      </c>
    </row>
    <row r="81" spans="1:6" s="57" customFormat="1" ht="15.75" x14ac:dyDescent="0.2">
      <c r="A81" s="16" t="s">
        <v>163</v>
      </c>
      <c r="B81" s="61" t="s">
        <v>127</v>
      </c>
      <c r="C81" s="18" t="s">
        <v>231</v>
      </c>
      <c r="D81" s="76">
        <v>252300</v>
      </c>
      <c r="E81" s="77">
        <v>252300</v>
      </c>
      <c r="F81" s="78" t="str">
        <f t="shared" si="9"/>
        <v>-</v>
      </c>
    </row>
    <row r="82" spans="1:6" s="57" customFormat="1" ht="63" x14ac:dyDescent="0.2">
      <c r="A82" s="16" t="s">
        <v>232</v>
      </c>
      <c r="B82" s="61" t="s">
        <v>127</v>
      </c>
      <c r="C82" s="18" t="s">
        <v>233</v>
      </c>
      <c r="D82" s="76">
        <v>252300</v>
      </c>
      <c r="E82" s="77">
        <v>252300</v>
      </c>
      <c r="F82" s="78" t="str">
        <f t="shared" si="9"/>
        <v>-</v>
      </c>
    </row>
    <row r="83" spans="1:6" s="57" customFormat="1" ht="47.25" x14ac:dyDescent="0.2">
      <c r="A83" s="16" t="s">
        <v>141</v>
      </c>
      <c r="B83" s="61" t="s">
        <v>127</v>
      </c>
      <c r="C83" s="18" t="s">
        <v>234</v>
      </c>
      <c r="D83" s="76">
        <v>127078.5</v>
      </c>
      <c r="E83" s="77">
        <v>127078.5</v>
      </c>
      <c r="F83" s="78" t="str">
        <f t="shared" si="7"/>
        <v>-</v>
      </c>
    </row>
    <row r="84" spans="1:6" s="57" customFormat="1" ht="15.75" x14ac:dyDescent="0.2">
      <c r="A84" s="16" t="s">
        <v>143</v>
      </c>
      <c r="B84" s="61" t="s">
        <v>127</v>
      </c>
      <c r="C84" s="18" t="s">
        <v>235</v>
      </c>
      <c r="D84" s="76">
        <v>127078.5</v>
      </c>
      <c r="E84" s="77">
        <v>127078.5</v>
      </c>
      <c r="F84" s="78" t="str">
        <f t="shared" si="7"/>
        <v>-</v>
      </c>
    </row>
    <row r="85" spans="1:6" s="57" customFormat="1" ht="15.75" x14ac:dyDescent="0.2">
      <c r="A85" s="16" t="s">
        <v>145</v>
      </c>
      <c r="B85" s="61" t="s">
        <v>127</v>
      </c>
      <c r="C85" s="18" t="s">
        <v>236</v>
      </c>
      <c r="D85" s="76">
        <v>98517.51</v>
      </c>
      <c r="E85" s="77">
        <v>98517.51</v>
      </c>
      <c r="F85" s="78" t="str">
        <f t="shared" si="7"/>
        <v>-</v>
      </c>
    </row>
    <row r="86" spans="1:6" s="57" customFormat="1" ht="47.25" x14ac:dyDescent="0.2">
      <c r="A86" s="16" t="s">
        <v>149</v>
      </c>
      <c r="B86" s="61" t="s">
        <v>127</v>
      </c>
      <c r="C86" s="18" t="s">
        <v>237</v>
      </c>
      <c r="D86" s="76">
        <v>28560.99</v>
      </c>
      <c r="E86" s="77">
        <v>28560.99</v>
      </c>
      <c r="F86" s="78" t="str">
        <f t="shared" si="7"/>
        <v>-</v>
      </c>
    </row>
    <row r="87" spans="1:6" s="57" customFormat="1" ht="31.5" x14ac:dyDescent="0.2">
      <c r="A87" s="16" t="s">
        <v>153</v>
      </c>
      <c r="B87" s="61" t="s">
        <v>127</v>
      </c>
      <c r="C87" s="18" t="s">
        <v>238</v>
      </c>
      <c r="D87" s="76">
        <v>125221.5</v>
      </c>
      <c r="E87" s="77">
        <v>125221.5</v>
      </c>
      <c r="F87" s="78" t="str">
        <f t="shared" si="7"/>
        <v>-</v>
      </c>
    </row>
    <row r="88" spans="1:6" s="57" customFormat="1" ht="31.5" x14ac:dyDescent="0.2">
      <c r="A88" s="16" t="s">
        <v>155</v>
      </c>
      <c r="B88" s="61" t="s">
        <v>127</v>
      </c>
      <c r="C88" s="18" t="s">
        <v>239</v>
      </c>
      <c r="D88" s="76">
        <v>125221.5</v>
      </c>
      <c r="E88" s="77">
        <v>125221.5</v>
      </c>
      <c r="F88" s="78" t="str">
        <f t="shared" ref="F88:F89" si="10">IF(OR(D88="-",IF(E88="-",0,E88)&gt;=IF(D88="-",0,D88)),"-",IF(D88="-",0,D88)-IF(E88="-",0,E88))</f>
        <v>-</v>
      </c>
    </row>
    <row r="89" spans="1:6" s="57" customFormat="1" ht="15.75" x14ac:dyDescent="0.2">
      <c r="A89" s="16" t="s">
        <v>157</v>
      </c>
      <c r="B89" s="61" t="s">
        <v>127</v>
      </c>
      <c r="C89" s="18" t="s">
        <v>240</v>
      </c>
      <c r="D89" s="76">
        <v>125221.5</v>
      </c>
      <c r="E89" s="77">
        <v>125221.5</v>
      </c>
      <c r="F89" s="78" t="str">
        <f t="shared" si="10"/>
        <v>-</v>
      </c>
    </row>
    <row r="90" spans="1:6" s="57" customFormat="1" ht="31.5" x14ac:dyDescent="0.2">
      <c r="A90" s="16" t="s">
        <v>241</v>
      </c>
      <c r="B90" s="61" t="s">
        <v>127</v>
      </c>
      <c r="C90" s="18" t="s">
        <v>242</v>
      </c>
      <c r="D90" s="76">
        <v>181000</v>
      </c>
      <c r="E90" s="77">
        <v>176980</v>
      </c>
      <c r="F90" s="78">
        <f t="shared" si="7"/>
        <v>4020</v>
      </c>
    </row>
    <row r="91" spans="1:6" s="57" customFormat="1" ht="31.5" x14ac:dyDescent="0.2">
      <c r="A91" s="16" t="s">
        <v>243</v>
      </c>
      <c r="B91" s="61" t="s">
        <v>127</v>
      </c>
      <c r="C91" s="18" t="s">
        <v>244</v>
      </c>
      <c r="D91" s="76">
        <v>181000</v>
      </c>
      <c r="E91" s="77">
        <v>176980</v>
      </c>
      <c r="F91" s="78">
        <f t="shared" ref="F91:F92" si="11">IF(OR(D91="-",IF(E91="-",0,E91)&gt;=IF(D91="-",0,D91)),"-",IF(D91="-",0,D91)-IF(E91="-",0,E91))</f>
        <v>4020</v>
      </c>
    </row>
    <row r="92" spans="1:6" s="57" customFormat="1" ht="63" x14ac:dyDescent="0.2">
      <c r="A92" s="16" t="s">
        <v>216</v>
      </c>
      <c r="B92" s="61" t="s">
        <v>127</v>
      </c>
      <c r="C92" s="18" t="s">
        <v>245</v>
      </c>
      <c r="D92" s="76">
        <v>181000</v>
      </c>
      <c r="E92" s="77">
        <v>176980</v>
      </c>
      <c r="F92" s="78">
        <f t="shared" si="11"/>
        <v>4020</v>
      </c>
    </row>
    <row r="93" spans="1:6" s="57" customFormat="1" ht="15.75" x14ac:dyDescent="0.2">
      <c r="A93" s="16" t="s">
        <v>246</v>
      </c>
      <c r="B93" s="61" t="s">
        <v>127</v>
      </c>
      <c r="C93" s="18" t="s">
        <v>247</v>
      </c>
      <c r="D93" s="76">
        <v>177000</v>
      </c>
      <c r="E93" s="77">
        <v>176980</v>
      </c>
      <c r="F93" s="78">
        <f t="shared" si="7"/>
        <v>20</v>
      </c>
    </row>
    <row r="94" spans="1:6" s="57" customFormat="1" ht="94.5" x14ac:dyDescent="0.2">
      <c r="A94" s="62" t="s">
        <v>248</v>
      </c>
      <c r="B94" s="61" t="s">
        <v>127</v>
      </c>
      <c r="C94" s="18" t="s">
        <v>249</v>
      </c>
      <c r="D94" s="76">
        <v>177000</v>
      </c>
      <c r="E94" s="77">
        <v>176980</v>
      </c>
      <c r="F94" s="78">
        <f t="shared" ref="F94:F97" si="12">IF(OR(D94="-",IF(E94="-",0,E94)&gt;=IF(D94="-",0,D94)),"-",IF(D94="-",0,D94)-IF(E94="-",0,E94))</f>
        <v>20</v>
      </c>
    </row>
    <row r="95" spans="1:6" s="57" customFormat="1" ht="31.5" x14ac:dyDescent="0.2">
      <c r="A95" s="16" t="s">
        <v>153</v>
      </c>
      <c r="B95" s="61" t="s">
        <v>127</v>
      </c>
      <c r="C95" s="18" t="s">
        <v>250</v>
      </c>
      <c r="D95" s="76">
        <v>177000</v>
      </c>
      <c r="E95" s="77">
        <v>176980</v>
      </c>
      <c r="F95" s="78">
        <f t="shared" si="12"/>
        <v>20</v>
      </c>
    </row>
    <row r="96" spans="1:6" s="57" customFormat="1" ht="31.5" x14ac:dyDescent="0.2">
      <c r="A96" s="16" t="s">
        <v>155</v>
      </c>
      <c r="B96" s="61" t="s">
        <v>127</v>
      </c>
      <c r="C96" s="18" t="s">
        <v>251</v>
      </c>
      <c r="D96" s="76">
        <v>177000</v>
      </c>
      <c r="E96" s="77">
        <v>176980</v>
      </c>
      <c r="F96" s="78">
        <f t="shared" si="12"/>
        <v>20</v>
      </c>
    </row>
    <row r="97" spans="1:6" s="57" customFormat="1" ht="15.75" x14ac:dyDescent="0.2">
      <c r="A97" s="16" t="s">
        <v>157</v>
      </c>
      <c r="B97" s="61" t="s">
        <v>127</v>
      </c>
      <c r="C97" s="18" t="s">
        <v>252</v>
      </c>
      <c r="D97" s="76">
        <v>177000</v>
      </c>
      <c r="E97" s="77">
        <v>176980</v>
      </c>
      <c r="F97" s="78">
        <f t="shared" si="12"/>
        <v>20</v>
      </c>
    </row>
    <row r="98" spans="1:6" s="57" customFormat="1" ht="15.75" x14ac:dyDescent="0.2">
      <c r="A98" s="16" t="s">
        <v>253</v>
      </c>
      <c r="B98" s="61" t="s">
        <v>127</v>
      </c>
      <c r="C98" s="18" t="s">
        <v>254</v>
      </c>
      <c r="D98" s="76">
        <v>4000</v>
      </c>
      <c r="E98" s="77" t="s">
        <v>43</v>
      </c>
      <c r="F98" s="78">
        <f t="shared" si="7"/>
        <v>4000</v>
      </c>
    </row>
    <row r="99" spans="1:6" s="57" customFormat="1" ht="94.5" x14ac:dyDescent="0.2">
      <c r="A99" s="62" t="s">
        <v>255</v>
      </c>
      <c r="B99" s="61" t="s">
        <v>127</v>
      </c>
      <c r="C99" s="18" t="s">
        <v>256</v>
      </c>
      <c r="D99" s="76">
        <v>4000</v>
      </c>
      <c r="E99" s="77" t="s">
        <v>43</v>
      </c>
      <c r="F99" s="78">
        <f t="shared" ref="F99:F102" si="13">IF(OR(D99="-",IF(E99="-",0,E99)&gt;=IF(D99="-",0,D99)),"-",IF(D99="-",0,D99)-IF(E99="-",0,E99))</f>
        <v>4000</v>
      </c>
    </row>
    <row r="100" spans="1:6" s="57" customFormat="1" ht="31.5" x14ac:dyDescent="0.2">
      <c r="A100" s="16" t="s">
        <v>153</v>
      </c>
      <c r="B100" s="61" t="s">
        <v>127</v>
      </c>
      <c r="C100" s="18" t="s">
        <v>257</v>
      </c>
      <c r="D100" s="76">
        <v>4000</v>
      </c>
      <c r="E100" s="77" t="s">
        <v>43</v>
      </c>
      <c r="F100" s="78">
        <f t="shared" si="13"/>
        <v>4000</v>
      </c>
    </row>
    <row r="101" spans="1:6" s="57" customFormat="1" ht="31.5" x14ac:dyDescent="0.2">
      <c r="A101" s="16" t="s">
        <v>155</v>
      </c>
      <c r="B101" s="61" t="s">
        <v>127</v>
      </c>
      <c r="C101" s="18" t="s">
        <v>258</v>
      </c>
      <c r="D101" s="76">
        <v>4000</v>
      </c>
      <c r="E101" s="77" t="s">
        <v>43</v>
      </c>
      <c r="F101" s="78">
        <f t="shared" si="13"/>
        <v>4000</v>
      </c>
    </row>
    <row r="102" spans="1:6" s="57" customFormat="1" ht="15.75" x14ac:dyDescent="0.2">
      <c r="A102" s="16" t="s">
        <v>157</v>
      </c>
      <c r="B102" s="61" t="s">
        <v>127</v>
      </c>
      <c r="C102" s="18" t="s">
        <v>259</v>
      </c>
      <c r="D102" s="76">
        <v>4000</v>
      </c>
      <c r="E102" s="77" t="s">
        <v>43</v>
      </c>
      <c r="F102" s="78">
        <f t="shared" si="13"/>
        <v>4000</v>
      </c>
    </row>
    <row r="103" spans="1:6" s="57" customFormat="1" ht="15.75" x14ac:dyDescent="0.2">
      <c r="A103" s="16" t="s">
        <v>260</v>
      </c>
      <c r="B103" s="61" t="s">
        <v>127</v>
      </c>
      <c r="C103" s="18" t="s">
        <v>261</v>
      </c>
      <c r="D103" s="76">
        <v>17041600</v>
      </c>
      <c r="E103" s="77">
        <v>17023698.940000001</v>
      </c>
      <c r="F103" s="78">
        <f t="shared" si="7"/>
        <v>17901.059999998659</v>
      </c>
    </row>
    <row r="104" spans="1:6" s="57" customFormat="1" ht="15.75" x14ac:dyDescent="0.2">
      <c r="A104" s="16" t="s">
        <v>262</v>
      </c>
      <c r="B104" s="61" t="s">
        <v>127</v>
      </c>
      <c r="C104" s="18" t="s">
        <v>263</v>
      </c>
      <c r="D104" s="76">
        <v>17023900</v>
      </c>
      <c r="E104" s="77">
        <v>17023698.940000001</v>
      </c>
      <c r="F104" s="78">
        <f t="shared" si="7"/>
        <v>201.0599999986589</v>
      </c>
    </row>
    <row r="105" spans="1:6" s="57" customFormat="1" ht="31.5" x14ac:dyDescent="0.2">
      <c r="A105" s="16" t="s">
        <v>264</v>
      </c>
      <c r="B105" s="61" t="s">
        <v>127</v>
      </c>
      <c r="C105" s="18" t="s">
        <v>265</v>
      </c>
      <c r="D105" s="76">
        <v>17023900</v>
      </c>
      <c r="E105" s="77">
        <v>17023698.940000001</v>
      </c>
      <c r="F105" s="78">
        <f t="shared" ref="F105:F106" si="14">IF(OR(D105="-",IF(E105="-",0,E105)&gt;=IF(D105="-",0,D105)),"-",IF(D105="-",0,D105)-IF(E105="-",0,E105))</f>
        <v>201.0599999986589</v>
      </c>
    </row>
    <row r="106" spans="1:6" s="57" customFormat="1" ht="31.5" x14ac:dyDescent="0.2">
      <c r="A106" s="16" t="s">
        <v>266</v>
      </c>
      <c r="B106" s="61" t="s">
        <v>127</v>
      </c>
      <c r="C106" s="18" t="s">
        <v>267</v>
      </c>
      <c r="D106" s="76">
        <v>17023900</v>
      </c>
      <c r="E106" s="77">
        <v>17023698.940000001</v>
      </c>
      <c r="F106" s="78">
        <f t="shared" si="14"/>
        <v>201.0599999986589</v>
      </c>
    </row>
    <row r="107" spans="1:6" s="57" customFormat="1" ht="78.75" x14ac:dyDescent="0.2">
      <c r="A107" s="62" t="s">
        <v>268</v>
      </c>
      <c r="B107" s="61" t="s">
        <v>127</v>
      </c>
      <c r="C107" s="18" t="s">
        <v>269</v>
      </c>
      <c r="D107" s="76">
        <v>2114600</v>
      </c>
      <c r="E107" s="77">
        <v>2114508.9</v>
      </c>
      <c r="F107" s="78">
        <f t="shared" si="7"/>
        <v>91.100000000093132</v>
      </c>
    </row>
    <row r="108" spans="1:6" s="57" customFormat="1" ht="31.5" x14ac:dyDescent="0.2">
      <c r="A108" s="16" t="s">
        <v>153</v>
      </c>
      <c r="B108" s="61" t="s">
        <v>127</v>
      </c>
      <c r="C108" s="18" t="s">
        <v>270</v>
      </c>
      <c r="D108" s="76">
        <v>2114600</v>
      </c>
      <c r="E108" s="77">
        <v>2114508.9</v>
      </c>
      <c r="F108" s="78">
        <f t="shared" ref="F108:F111" si="15">IF(OR(D108="-",IF(E108="-",0,E108)&gt;=IF(D108="-",0,D108)),"-",IF(D108="-",0,D108)-IF(E108="-",0,E108))</f>
        <v>91.100000000093132</v>
      </c>
    </row>
    <row r="109" spans="1:6" s="57" customFormat="1" ht="31.5" x14ac:dyDescent="0.2">
      <c r="A109" s="16" t="s">
        <v>155</v>
      </c>
      <c r="B109" s="61" t="s">
        <v>127</v>
      </c>
      <c r="C109" s="18" t="s">
        <v>271</v>
      </c>
      <c r="D109" s="76">
        <v>2114600</v>
      </c>
      <c r="E109" s="77">
        <v>2114508.9</v>
      </c>
      <c r="F109" s="78">
        <f t="shared" si="15"/>
        <v>91.100000000093132</v>
      </c>
    </row>
    <row r="110" spans="1:6" s="57" customFormat="1" ht="15.75" x14ac:dyDescent="0.2">
      <c r="A110" s="16" t="s">
        <v>157</v>
      </c>
      <c r="B110" s="61" t="s">
        <v>127</v>
      </c>
      <c r="C110" s="18" t="s">
        <v>272</v>
      </c>
      <c r="D110" s="76">
        <v>2114600</v>
      </c>
      <c r="E110" s="77">
        <v>2114508.9</v>
      </c>
      <c r="F110" s="78">
        <f t="shared" si="15"/>
        <v>91.100000000093132</v>
      </c>
    </row>
    <row r="111" spans="1:6" s="57" customFormat="1" ht="63" x14ac:dyDescent="0.2">
      <c r="A111" s="16" t="s">
        <v>484</v>
      </c>
      <c r="B111" s="61" t="s">
        <v>127</v>
      </c>
      <c r="C111" s="18" t="s">
        <v>485</v>
      </c>
      <c r="D111" s="76">
        <v>460700</v>
      </c>
      <c r="E111" s="77">
        <v>460692</v>
      </c>
      <c r="F111" s="78">
        <f t="shared" si="15"/>
        <v>8</v>
      </c>
    </row>
    <row r="112" spans="1:6" s="57" customFormat="1" ht="31.5" x14ac:dyDescent="0.2">
      <c r="A112" s="16" t="s">
        <v>153</v>
      </c>
      <c r="B112" s="61" t="s">
        <v>127</v>
      </c>
      <c r="C112" s="18" t="s">
        <v>486</v>
      </c>
      <c r="D112" s="76">
        <v>460700</v>
      </c>
      <c r="E112" s="77">
        <v>460692</v>
      </c>
      <c r="F112" s="78">
        <f t="shared" ref="F112:F115" si="16">IF(OR(D112="-",IF(E112="-",0,E112)&gt;=IF(D112="-",0,D112)),"-",IF(D112="-",0,D112)-IF(E112="-",0,E112))</f>
        <v>8</v>
      </c>
    </row>
    <row r="113" spans="1:6" s="57" customFormat="1" ht="31.5" x14ac:dyDescent="0.2">
      <c r="A113" s="16" t="s">
        <v>155</v>
      </c>
      <c r="B113" s="61" t="s">
        <v>127</v>
      </c>
      <c r="C113" s="18" t="s">
        <v>487</v>
      </c>
      <c r="D113" s="76">
        <v>460700</v>
      </c>
      <c r="E113" s="77">
        <v>460692</v>
      </c>
      <c r="F113" s="78">
        <f t="shared" si="16"/>
        <v>8</v>
      </c>
    </row>
    <row r="114" spans="1:6" s="57" customFormat="1" ht="15.75" x14ac:dyDescent="0.2">
      <c r="A114" s="16" t="s">
        <v>157</v>
      </c>
      <c r="B114" s="61" t="s">
        <v>127</v>
      </c>
      <c r="C114" s="18" t="s">
        <v>488</v>
      </c>
      <c r="D114" s="76">
        <v>460700</v>
      </c>
      <c r="E114" s="77">
        <v>460692</v>
      </c>
      <c r="F114" s="78">
        <f t="shared" si="16"/>
        <v>8</v>
      </c>
    </row>
    <row r="115" spans="1:6" s="57" customFormat="1" ht="94.5" x14ac:dyDescent="0.2">
      <c r="A115" s="16" t="s">
        <v>489</v>
      </c>
      <c r="B115" s="61" t="s">
        <v>127</v>
      </c>
      <c r="C115" s="18" t="s">
        <v>490</v>
      </c>
      <c r="D115" s="76">
        <v>14448600</v>
      </c>
      <c r="E115" s="77">
        <v>14448498.039999999</v>
      </c>
      <c r="F115" s="78">
        <f t="shared" si="16"/>
        <v>101.96000000089407</v>
      </c>
    </row>
    <row r="116" spans="1:6" s="57" customFormat="1" ht="31.5" x14ac:dyDescent="0.2">
      <c r="A116" s="16" t="s">
        <v>153</v>
      </c>
      <c r="B116" s="61" t="s">
        <v>127</v>
      </c>
      <c r="C116" s="18" t="s">
        <v>491</v>
      </c>
      <c r="D116" s="76">
        <v>14448600</v>
      </c>
      <c r="E116" s="77">
        <v>14448498.039999999</v>
      </c>
      <c r="F116" s="78">
        <f t="shared" ref="F116" si="17">IF(OR(D116="-",IF(E116="-",0,E116)&gt;=IF(D116="-",0,D116)),"-",IF(D116="-",0,D116)-IF(E116="-",0,E116))</f>
        <v>101.96000000089407</v>
      </c>
    </row>
    <row r="117" spans="1:6" s="57" customFormat="1" ht="31.5" x14ac:dyDescent="0.2">
      <c r="A117" s="16" t="s">
        <v>493</v>
      </c>
      <c r="B117" s="61" t="s">
        <v>127</v>
      </c>
      <c r="C117" s="18" t="s">
        <v>492</v>
      </c>
      <c r="D117" s="76">
        <v>14448600</v>
      </c>
      <c r="E117" s="77">
        <v>14448498.039999999</v>
      </c>
      <c r="F117" s="78">
        <f>IF(OR(D117="-",IF(E117="-",0,E117)&gt;=IF(D117="-",0,D117)),"-",IF(D117="-",0,D117)-IF(E117="-",0,E117))</f>
        <v>101.96000000089407</v>
      </c>
    </row>
    <row r="118" spans="1:6" s="57" customFormat="1" ht="31.5" x14ac:dyDescent="0.2">
      <c r="A118" s="16" t="s">
        <v>494</v>
      </c>
      <c r="B118" s="61" t="s">
        <v>127</v>
      </c>
      <c r="C118" s="18" t="s">
        <v>495</v>
      </c>
      <c r="D118" s="76">
        <v>14448600</v>
      </c>
      <c r="E118" s="77">
        <v>14448498.039999999</v>
      </c>
      <c r="F118" s="78">
        <f>IF(OR(D118="-",IF(E118="-",0,E118)&gt;=IF(D118="-",0,D118)),"-",IF(D118="-",0,D118)-IF(E118="-",0,E118))</f>
        <v>101.96000000089407</v>
      </c>
    </row>
    <row r="119" spans="1:6" s="57" customFormat="1" ht="15.75" x14ac:dyDescent="0.2">
      <c r="A119" s="16" t="s">
        <v>273</v>
      </c>
      <c r="B119" s="61" t="s">
        <v>127</v>
      </c>
      <c r="C119" s="18" t="s">
        <v>274</v>
      </c>
      <c r="D119" s="76">
        <v>17700</v>
      </c>
      <c r="E119" s="77" t="s">
        <v>43</v>
      </c>
      <c r="F119" s="78">
        <f t="shared" ref="F119:F146" si="18">IF(OR(D119="-",IF(E119="-",0,E119)&gt;=IF(D119="-",0,D119)),"-",IF(D119="-",0,D119)-IF(E119="-",0,E119))</f>
        <v>17700</v>
      </c>
    </row>
    <row r="120" spans="1:6" s="57" customFormat="1" ht="31.5" x14ac:dyDescent="0.2">
      <c r="A120" s="16" t="s">
        <v>161</v>
      </c>
      <c r="B120" s="61" t="s">
        <v>127</v>
      </c>
      <c r="C120" s="18" t="s">
        <v>275</v>
      </c>
      <c r="D120" s="76">
        <v>17700</v>
      </c>
      <c r="E120" s="77" t="s">
        <v>43</v>
      </c>
      <c r="F120" s="78">
        <f t="shared" si="18"/>
        <v>17700</v>
      </c>
    </row>
    <row r="121" spans="1:6" s="57" customFormat="1" ht="15.75" x14ac:dyDescent="0.2">
      <c r="A121" s="16" t="s">
        <v>163</v>
      </c>
      <c r="B121" s="61" t="s">
        <v>127</v>
      </c>
      <c r="C121" s="18" t="s">
        <v>276</v>
      </c>
      <c r="D121" s="76">
        <v>17700</v>
      </c>
      <c r="E121" s="77" t="s">
        <v>43</v>
      </c>
      <c r="F121" s="78">
        <f t="shared" si="18"/>
        <v>17700</v>
      </c>
    </row>
    <row r="122" spans="1:6" s="57" customFormat="1" ht="78.75" x14ac:dyDescent="0.2">
      <c r="A122" s="62" t="s">
        <v>225</v>
      </c>
      <c r="B122" s="61" t="s">
        <v>127</v>
      </c>
      <c r="C122" s="18" t="s">
        <v>277</v>
      </c>
      <c r="D122" s="76">
        <v>17700</v>
      </c>
      <c r="E122" s="77" t="s">
        <v>43</v>
      </c>
      <c r="F122" s="78">
        <f t="shared" si="18"/>
        <v>17700</v>
      </c>
    </row>
    <row r="123" spans="1:6" s="57" customFormat="1" ht="31.5" x14ac:dyDescent="0.2">
      <c r="A123" s="16" t="s">
        <v>153</v>
      </c>
      <c r="B123" s="61" t="s">
        <v>127</v>
      </c>
      <c r="C123" s="18" t="s">
        <v>278</v>
      </c>
      <c r="D123" s="76">
        <v>17700</v>
      </c>
      <c r="E123" s="77" t="s">
        <v>43</v>
      </c>
      <c r="F123" s="78">
        <f t="shared" si="18"/>
        <v>17700</v>
      </c>
    </row>
    <row r="124" spans="1:6" s="57" customFormat="1" ht="31.5" x14ac:dyDescent="0.2">
      <c r="A124" s="16" t="s">
        <v>155</v>
      </c>
      <c r="B124" s="61" t="s">
        <v>127</v>
      </c>
      <c r="C124" s="18" t="s">
        <v>279</v>
      </c>
      <c r="D124" s="76">
        <v>17700</v>
      </c>
      <c r="E124" s="77" t="s">
        <v>43</v>
      </c>
      <c r="F124" s="78">
        <f t="shared" si="18"/>
        <v>17700</v>
      </c>
    </row>
    <row r="125" spans="1:6" s="57" customFormat="1" ht="15.75" x14ac:dyDescent="0.2">
      <c r="A125" s="16" t="s">
        <v>157</v>
      </c>
      <c r="B125" s="61" t="s">
        <v>127</v>
      </c>
      <c r="C125" s="18" t="s">
        <v>280</v>
      </c>
      <c r="D125" s="76">
        <v>17700</v>
      </c>
      <c r="E125" s="77" t="s">
        <v>43</v>
      </c>
      <c r="F125" s="78">
        <f t="shared" si="18"/>
        <v>17700</v>
      </c>
    </row>
    <row r="126" spans="1:6" s="57" customFormat="1" ht="15.75" x14ac:dyDescent="0.2">
      <c r="A126" s="16" t="s">
        <v>281</v>
      </c>
      <c r="B126" s="61" t="s">
        <v>127</v>
      </c>
      <c r="C126" s="18" t="s">
        <v>282</v>
      </c>
      <c r="D126" s="76">
        <v>7745200</v>
      </c>
      <c r="E126" s="77">
        <v>7344825.29</v>
      </c>
      <c r="F126" s="78">
        <f t="shared" si="18"/>
        <v>400374.70999999996</v>
      </c>
    </row>
    <row r="127" spans="1:6" s="57" customFormat="1" ht="15.75" x14ac:dyDescent="0.2">
      <c r="A127" s="16" t="s">
        <v>283</v>
      </c>
      <c r="B127" s="61" t="s">
        <v>127</v>
      </c>
      <c r="C127" s="18" t="s">
        <v>284</v>
      </c>
      <c r="D127" s="76">
        <v>488700</v>
      </c>
      <c r="E127" s="77">
        <v>487172.48</v>
      </c>
      <c r="F127" s="78">
        <f t="shared" si="18"/>
        <v>1527.5200000000186</v>
      </c>
    </row>
    <row r="128" spans="1:6" s="57" customFormat="1" ht="31.5" x14ac:dyDescent="0.2">
      <c r="A128" s="16" t="s">
        <v>285</v>
      </c>
      <c r="B128" s="61" t="s">
        <v>127</v>
      </c>
      <c r="C128" s="18" t="s">
        <v>286</v>
      </c>
      <c r="D128" s="76">
        <v>488700</v>
      </c>
      <c r="E128" s="77">
        <v>487172.48</v>
      </c>
      <c r="F128" s="78">
        <f t="shared" si="18"/>
        <v>1527.5200000000186</v>
      </c>
    </row>
    <row r="129" spans="1:6" s="57" customFormat="1" ht="31.5" x14ac:dyDescent="0.2">
      <c r="A129" s="16" t="s">
        <v>287</v>
      </c>
      <c r="B129" s="61" t="s">
        <v>127</v>
      </c>
      <c r="C129" s="18" t="s">
        <v>288</v>
      </c>
      <c r="D129" s="76">
        <v>488700</v>
      </c>
      <c r="E129" s="77">
        <v>487172.48</v>
      </c>
      <c r="F129" s="78">
        <f t="shared" si="18"/>
        <v>1527.5200000000186</v>
      </c>
    </row>
    <row r="130" spans="1:6" s="57" customFormat="1" ht="94.5" x14ac:dyDescent="0.2">
      <c r="A130" s="62" t="s">
        <v>289</v>
      </c>
      <c r="B130" s="61" t="s">
        <v>127</v>
      </c>
      <c r="C130" s="18" t="s">
        <v>290</v>
      </c>
      <c r="D130" s="76">
        <v>163500</v>
      </c>
      <c r="E130" s="77">
        <v>162106.92000000001</v>
      </c>
      <c r="F130" s="78">
        <f t="shared" si="18"/>
        <v>1393.0799999999872</v>
      </c>
    </row>
    <row r="131" spans="1:6" s="57" customFormat="1" ht="31.5" x14ac:dyDescent="0.2">
      <c r="A131" s="16" t="s">
        <v>153</v>
      </c>
      <c r="B131" s="61" t="s">
        <v>127</v>
      </c>
      <c r="C131" s="18" t="s">
        <v>291</v>
      </c>
      <c r="D131" s="76">
        <v>163500</v>
      </c>
      <c r="E131" s="77">
        <v>162106.92000000001</v>
      </c>
      <c r="F131" s="78">
        <f t="shared" ref="F131:F133" si="19">IF(OR(D131="-",IF(E131="-",0,E131)&gt;=IF(D131="-",0,D131)),"-",IF(D131="-",0,D131)-IF(E131="-",0,E131))</f>
        <v>1393.0799999999872</v>
      </c>
    </row>
    <row r="132" spans="1:6" s="57" customFormat="1" ht="31.5" x14ac:dyDescent="0.2">
      <c r="A132" s="16" t="s">
        <v>155</v>
      </c>
      <c r="B132" s="61" t="s">
        <v>127</v>
      </c>
      <c r="C132" s="18" t="s">
        <v>292</v>
      </c>
      <c r="D132" s="76">
        <v>163500</v>
      </c>
      <c r="E132" s="77">
        <v>162106.92000000001</v>
      </c>
      <c r="F132" s="78">
        <f t="shared" si="19"/>
        <v>1393.0799999999872</v>
      </c>
    </row>
    <row r="133" spans="1:6" s="57" customFormat="1" ht="15.75" x14ac:dyDescent="0.2">
      <c r="A133" s="16" t="s">
        <v>157</v>
      </c>
      <c r="B133" s="61" t="s">
        <v>127</v>
      </c>
      <c r="C133" s="18" t="s">
        <v>293</v>
      </c>
      <c r="D133" s="76">
        <v>163500</v>
      </c>
      <c r="E133" s="77">
        <v>162106.92000000001</v>
      </c>
      <c r="F133" s="78">
        <f t="shared" si="19"/>
        <v>1393.0799999999872</v>
      </c>
    </row>
    <row r="134" spans="1:6" s="57" customFormat="1" ht="78.75" x14ac:dyDescent="0.2">
      <c r="A134" s="62" t="s">
        <v>294</v>
      </c>
      <c r="B134" s="61" t="s">
        <v>127</v>
      </c>
      <c r="C134" s="18" t="s">
        <v>295</v>
      </c>
      <c r="D134" s="76">
        <v>325200</v>
      </c>
      <c r="E134" s="77">
        <v>325065.56</v>
      </c>
      <c r="F134" s="78">
        <f t="shared" si="18"/>
        <v>134.44000000000233</v>
      </c>
    </row>
    <row r="135" spans="1:6" s="57" customFormat="1" ht="31.5" x14ac:dyDescent="0.2">
      <c r="A135" s="16" t="s">
        <v>153</v>
      </c>
      <c r="B135" s="61" t="s">
        <v>127</v>
      </c>
      <c r="C135" s="18" t="s">
        <v>296</v>
      </c>
      <c r="D135" s="76">
        <v>325200</v>
      </c>
      <c r="E135" s="77">
        <v>325065.56</v>
      </c>
      <c r="F135" s="78">
        <f t="shared" ref="F135:F136" si="20">IF(OR(D135="-",IF(E135="-",0,E135)&gt;=IF(D135="-",0,D135)),"-",IF(D135="-",0,D135)-IF(E135="-",0,E135))</f>
        <v>134.44000000000233</v>
      </c>
    </row>
    <row r="136" spans="1:6" s="57" customFormat="1" ht="31.5" x14ac:dyDescent="0.2">
      <c r="A136" s="16" t="s">
        <v>155</v>
      </c>
      <c r="B136" s="61" t="s">
        <v>127</v>
      </c>
      <c r="C136" s="18" t="s">
        <v>297</v>
      </c>
      <c r="D136" s="76">
        <v>325200</v>
      </c>
      <c r="E136" s="77">
        <v>325065.56</v>
      </c>
      <c r="F136" s="78">
        <f t="shared" si="20"/>
        <v>134.44000000000233</v>
      </c>
    </row>
    <row r="137" spans="1:6" s="57" customFormat="1" ht="15.75" x14ac:dyDescent="0.2">
      <c r="A137" s="16" t="s">
        <v>157</v>
      </c>
      <c r="B137" s="61" t="s">
        <v>127</v>
      </c>
      <c r="C137" s="18" t="s">
        <v>298</v>
      </c>
      <c r="D137" s="76">
        <v>147500</v>
      </c>
      <c r="E137" s="77">
        <v>147452.66</v>
      </c>
      <c r="F137" s="78">
        <f t="shared" si="18"/>
        <v>47.339999999996508</v>
      </c>
    </row>
    <row r="138" spans="1:6" s="57" customFormat="1" ht="15.75" x14ac:dyDescent="0.2">
      <c r="A138" s="16" t="s">
        <v>159</v>
      </c>
      <c r="B138" s="61" t="s">
        <v>127</v>
      </c>
      <c r="C138" s="18" t="s">
        <v>299</v>
      </c>
      <c r="D138" s="76">
        <v>177700</v>
      </c>
      <c r="E138" s="77">
        <v>177612.9</v>
      </c>
      <c r="F138" s="78">
        <f t="shared" si="18"/>
        <v>87.100000000005821</v>
      </c>
    </row>
    <row r="139" spans="1:6" s="57" customFormat="1" ht="15.75" x14ac:dyDescent="0.2">
      <c r="A139" s="16" t="s">
        <v>300</v>
      </c>
      <c r="B139" s="61" t="s">
        <v>127</v>
      </c>
      <c r="C139" s="18" t="s">
        <v>301</v>
      </c>
      <c r="D139" s="76">
        <v>2556400</v>
      </c>
      <c r="E139" s="77">
        <v>2285895.91</v>
      </c>
      <c r="F139" s="78">
        <f t="shared" si="18"/>
        <v>270504.08999999985</v>
      </c>
    </row>
    <row r="140" spans="1:6" s="57" customFormat="1" ht="31.5" x14ac:dyDescent="0.2">
      <c r="A140" s="16" t="s">
        <v>285</v>
      </c>
      <c r="B140" s="61" t="s">
        <v>127</v>
      </c>
      <c r="C140" s="18" t="s">
        <v>302</v>
      </c>
      <c r="D140" s="76">
        <v>2556400</v>
      </c>
      <c r="E140" s="77">
        <v>2285895.91</v>
      </c>
      <c r="F140" s="78">
        <f t="shared" ref="F140:F141" si="21">IF(OR(D140="-",IF(E140="-",0,E140)&gt;=IF(D140="-",0,D140)),"-",IF(D140="-",0,D140)-IF(E140="-",0,E140))</f>
        <v>270504.08999999985</v>
      </c>
    </row>
    <row r="141" spans="1:6" s="57" customFormat="1" ht="31.5" x14ac:dyDescent="0.2">
      <c r="A141" s="16" t="s">
        <v>287</v>
      </c>
      <c r="B141" s="61" t="s">
        <v>127</v>
      </c>
      <c r="C141" s="18" t="s">
        <v>303</v>
      </c>
      <c r="D141" s="76">
        <v>2556400</v>
      </c>
      <c r="E141" s="77">
        <v>2285895.91</v>
      </c>
      <c r="F141" s="78">
        <f t="shared" si="21"/>
        <v>270504.08999999985</v>
      </c>
    </row>
    <row r="142" spans="1:6" s="57" customFormat="1" ht="78.75" x14ac:dyDescent="0.2">
      <c r="A142" s="62" t="s">
        <v>304</v>
      </c>
      <c r="B142" s="61" t="s">
        <v>127</v>
      </c>
      <c r="C142" s="18" t="s">
        <v>305</v>
      </c>
      <c r="D142" s="76">
        <v>1203200</v>
      </c>
      <c r="E142" s="77">
        <v>1200930.7</v>
      </c>
      <c r="F142" s="78">
        <f t="shared" si="18"/>
        <v>2269.3000000000466</v>
      </c>
    </row>
    <row r="143" spans="1:6" s="57" customFormat="1" ht="31.5" x14ac:dyDescent="0.2">
      <c r="A143" s="16" t="s">
        <v>153</v>
      </c>
      <c r="B143" s="61" t="s">
        <v>127</v>
      </c>
      <c r="C143" s="18" t="s">
        <v>306</v>
      </c>
      <c r="D143" s="76">
        <v>1203200</v>
      </c>
      <c r="E143" s="77">
        <v>1200930.7</v>
      </c>
      <c r="F143" s="78">
        <f t="shared" ref="F143:F145" si="22">IF(OR(D143="-",IF(E143="-",0,E143)&gt;=IF(D143="-",0,D143)),"-",IF(D143="-",0,D143)-IF(E143="-",0,E143))</f>
        <v>2269.3000000000466</v>
      </c>
    </row>
    <row r="144" spans="1:6" s="57" customFormat="1" ht="31.5" x14ac:dyDescent="0.2">
      <c r="A144" s="16" t="s">
        <v>155</v>
      </c>
      <c r="B144" s="61" t="s">
        <v>127</v>
      </c>
      <c r="C144" s="18" t="s">
        <v>307</v>
      </c>
      <c r="D144" s="76">
        <v>1203200</v>
      </c>
      <c r="E144" s="77">
        <v>1200930.7</v>
      </c>
      <c r="F144" s="78">
        <f t="shared" si="22"/>
        <v>2269.3000000000466</v>
      </c>
    </row>
    <row r="145" spans="1:6" s="57" customFormat="1" ht="15.75" x14ac:dyDescent="0.2">
      <c r="A145" s="16" t="s">
        <v>157</v>
      </c>
      <c r="B145" s="61" t="s">
        <v>127</v>
      </c>
      <c r="C145" s="18" t="s">
        <v>308</v>
      </c>
      <c r="D145" s="76">
        <v>1203200</v>
      </c>
      <c r="E145" s="77">
        <v>1200930.7</v>
      </c>
      <c r="F145" s="78">
        <f t="shared" si="22"/>
        <v>2269.3000000000466</v>
      </c>
    </row>
    <row r="146" spans="1:6" s="57" customFormat="1" ht="78.75" x14ac:dyDescent="0.2">
      <c r="A146" s="62" t="s">
        <v>309</v>
      </c>
      <c r="B146" s="61" t="s">
        <v>127</v>
      </c>
      <c r="C146" s="18" t="s">
        <v>310</v>
      </c>
      <c r="D146" s="76">
        <v>105400</v>
      </c>
      <c r="E146" s="77">
        <v>105264.91</v>
      </c>
      <c r="F146" s="78">
        <f t="shared" si="18"/>
        <v>135.08999999999651</v>
      </c>
    </row>
    <row r="147" spans="1:6" s="57" customFormat="1" ht="31.5" x14ac:dyDescent="0.2">
      <c r="A147" s="16" t="s">
        <v>153</v>
      </c>
      <c r="B147" s="61" t="s">
        <v>127</v>
      </c>
      <c r="C147" s="18" t="s">
        <v>311</v>
      </c>
      <c r="D147" s="76">
        <v>105400</v>
      </c>
      <c r="E147" s="77">
        <v>105264.91</v>
      </c>
      <c r="F147" s="78">
        <f t="shared" ref="F147:F149" si="23">IF(OR(D147="-",IF(E147="-",0,E147)&gt;=IF(D147="-",0,D147)),"-",IF(D147="-",0,D147)-IF(E147="-",0,E147))</f>
        <v>135.08999999999651</v>
      </c>
    </row>
    <row r="148" spans="1:6" s="57" customFormat="1" ht="31.5" x14ac:dyDescent="0.2">
      <c r="A148" s="16" t="s">
        <v>155</v>
      </c>
      <c r="B148" s="61" t="s">
        <v>127</v>
      </c>
      <c r="C148" s="18" t="s">
        <v>312</v>
      </c>
      <c r="D148" s="76">
        <v>105400</v>
      </c>
      <c r="E148" s="77">
        <v>105264.91</v>
      </c>
      <c r="F148" s="78">
        <f t="shared" si="23"/>
        <v>135.08999999999651</v>
      </c>
    </row>
    <row r="149" spans="1:6" s="57" customFormat="1" ht="15.75" x14ac:dyDescent="0.2">
      <c r="A149" s="16" t="s">
        <v>157</v>
      </c>
      <c r="B149" s="61" t="s">
        <v>127</v>
      </c>
      <c r="C149" s="18" t="s">
        <v>313</v>
      </c>
      <c r="D149" s="76">
        <v>105400</v>
      </c>
      <c r="E149" s="77">
        <v>105264.91</v>
      </c>
      <c r="F149" s="78">
        <f t="shared" si="23"/>
        <v>135.08999999999651</v>
      </c>
    </row>
    <row r="150" spans="1:6" s="57" customFormat="1" ht="78.75" x14ac:dyDescent="0.2">
      <c r="A150" s="62" t="s">
        <v>314</v>
      </c>
      <c r="B150" s="61" t="s">
        <v>127</v>
      </c>
      <c r="C150" s="18" t="s">
        <v>315</v>
      </c>
      <c r="D150" s="76">
        <v>1247800</v>
      </c>
      <c r="E150" s="77">
        <v>979700.3</v>
      </c>
      <c r="F150" s="78">
        <f t="shared" ref="F150:F177" si="24">IF(OR(D150="-",IF(E150="-",0,E150)&gt;=IF(D150="-",0,D150)),"-",IF(D150="-",0,D150)-IF(E150="-",0,E150))</f>
        <v>268099.69999999995</v>
      </c>
    </row>
    <row r="151" spans="1:6" s="57" customFormat="1" ht="15.75" x14ac:dyDescent="0.2">
      <c r="A151" s="16" t="s">
        <v>177</v>
      </c>
      <c r="B151" s="61" t="s">
        <v>127</v>
      </c>
      <c r="C151" s="18" t="s">
        <v>316</v>
      </c>
      <c r="D151" s="76">
        <v>1247800</v>
      </c>
      <c r="E151" s="77">
        <v>979700.3</v>
      </c>
      <c r="F151" s="78">
        <f t="shared" ref="F151:F153" si="25">IF(OR(D151="-",IF(E151="-",0,E151)&gt;=IF(D151="-",0,D151)),"-",IF(D151="-",0,D151)-IF(E151="-",0,E151))</f>
        <v>268099.69999999995</v>
      </c>
    </row>
    <row r="152" spans="1:6" s="57" customFormat="1" ht="47.25" x14ac:dyDescent="0.2">
      <c r="A152" s="16" t="s">
        <v>317</v>
      </c>
      <c r="B152" s="61" t="s">
        <v>127</v>
      </c>
      <c r="C152" s="18" t="s">
        <v>318</v>
      </c>
      <c r="D152" s="76">
        <v>1247800</v>
      </c>
      <c r="E152" s="77">
        <v>979700.3</v>
      </c>
      <c r="F152" s="78">
        <f t="shared" si="25"/>
        <v>268099.69999999995</v>
      </c>
    </row>
    <row r="153" spans="1:6" s="57" customFormat="1" ht="47.25" x14ac:dyDescent="0.2">
      <c r="A153" s="16" t="s">
        <v>319</v>
      </c>
      <c r="B153" s="61" t="s">
        <v>127</v>
      </c>
      <c r="C153" s="18" t="s">
        <v>320</v>
      </c>
      <c r="D153" s="76">
        <v>1247800</v>
      </c>
      <c r="E153" s="77">
        <v>979700.3</v>
      </c>
      <c r="F153" s="78">
        <f t="shared" si="25"/>
        <v>268099.69999999995</v>
      </c>
    </row>
    <row r="154" spans="1:6" s="57" customFormat="1" ht="15.75" x14ac:dyDescent="0.2">
      <c r="A154" s="16" t="s">
        <v>321</v>
      </c>
      <c r="B154" s="61" t="s">
        <v>127</v>
      </c>
      <c r="C154" s="18" t="s">
        <v>322</v>
      </c>
      <c r="D154" s="76">
        <v>4700100</v>
      </c>
      <c r="E154" s="77">
        <v>4571756.9000000004</v>
      </c>
      <c r="F154" s="78">
        <f t="shared" si="24"/>
        <v>128343.09999999963</v>
      </c>
    </row>
    <row r="155" spans="1:6" s="57" customFormat="1" ht="31.5" x14ac:dyDescent="0.2">
      <c r="A155" s="16" t="s">
        <v>285</v>
      </c>
      <c r="B155" s="61" t="s">
        <v>127</v>
      </c>
      <c r="C155" s="18" t="s">
        <v>323</v>
      </c>
      <c r="D155" s="76">
        <v>4700100</v>
      </c>
      <c r="E155" s="77">
        <v>4571756.9000000004</v>
      </c>
      <c r="F155" s="78">
        <f t="shared" ref="F155:F156" si="26">IF(OR(D155="-",IF(E155="-",0,E155)&gt;=IF(D155="-",0,D155)),"-",IF(D155="-",0,D155)-IF(E155="-",0,E155))</f>
        <v>128343.09999999963</v>
      </c>
    </row>
    <row r="156" spans="1:6" s="57" customFormat="1" ht="31.5" x14ac:dyDescent="0.2">
      <c r="A156" s="16" t="s">
        <v>324</v>
      </c>
      <c r="B156" s="61" t="s">
        <v>127</v>
      </c>
      <c r="C156" s="18" t="s">
        <v>325</v>
      </c>
      <c r="D156" s="76">
        <v>4700100</v>
      </c>
      <c r="E156" s="77">
        <v>4571756.9000000004</v>
      </c>
      <c r="F156" s="78">
        <f t="shared" si="26"/>
        <v>128343.09999999963</v>
      </c>
    </row>
    <row r="157" spans="1:6" s="57" customFormat="1" ht="78.75" x14ac:dyDescent="0.2">
      <c r="A157" s="62" t="s">
        <v>326</v>
      </c>
      <c r="B157" s="61" t="s">
        <v>127</v>
      </c>
      <c r="C157" s="18" t="s">
        <v>327</v>
      </c>
      <c r="D157" s="76">
        <v>647100</v>
      </c>
      <c r="E157" s="77">
        <v>525411.23</v>
      </c>
      <c r="F157" s="78">
        <f t="shared" si="24"/>
        <v>121688.77000000002</v>
      </c>
    </row>
    <row r="158" spans="1:6" s="57" customFormat="1" ht="31.5" x14ac:dyDescent="0.2">
      <c r="A158" s="16" t="s">
        <v>153</v>
      </c>
      <c r="B158" s="61" t="s">
        <v>127</v>
      </c>
      <c r="C158" s="18" t="s">
        <v>328</v>
      </c>
      <c r="D158" s="76">
        <v>647100</v>
      </c>
      <c r="E158" s="77">
        <v>525411.23</v>
      </c>
      <c r="F158" s="78">
        <f t="shared" ref="F158:F159" si="27">IF(OR(D158="-",IF(E158="-",0,E158)&gt;=IF(D158="-",0,D158)),"-",IF(D158="-",0,D158)-IF(E158="-",0,E158))</f>
        <v>121688.77000000002</v>
      </c>
    </row>
    <row r="159" spans="1:6" s="57" customFormat="1" ht="31.5" x14ac:dyDescent="0.2">
      <c r="A159" s="16" t="s">
        <v>155</v>
      </c>
      <c r="B159" s="61" t="s">
        <v>127</v>
      </c>
      <c r="C159" s="18" t="s">
        <v>329</v>
      </c>
      <c r="D159" s="76">
        <v>647100</v>
      </c>
      <c r="E159" s="77">
        <v>525411.23</v>
      </c>
      <c r="F159" s="78">
        <f t="shared" si="27"/>
        <v>121688.77000000002</v>
      </c>
    </row>
    <row r="160" spans="1:6" s="57" customFormat="1" ht="15.75" x14ac:dyDescent="0.2">
      <c r="A160" s="16" t="s">
        <v>157</v>
      </c>
      <c r="B160" s="61" t="s">
        <v>127</v>
      </c>
      <c r="C160" s="18" t="s">
        <v>330</v>
      </c>
      <c r="D160" s="76">
        <v>177400</v>
      </c>
      <c r="E160" s="77">
        <v>141760.6</v>
      </c>
      <c r="F160" s="78">
        <f t="shared" si="24"/>
        <v>35639.399999999994</v>
      </c>
    </row>
    <row r="161" spans="1:6" s="57" customFormat="1" ht="15.75" x14ac:dyDescent="0.2">
      <c r="A161" s="16" t="s">
        <v>159</v>
      </c>
      <c r="B161" s="61" t="s">
        <v>127</v>
      </c>
      <c r="C161" s="18" t="s">
        <v>331</v>
      </c>
      <c r="D161" s="76">
        <v>469700</v>
      </c>
      <c r="E161" s="77">
        <v>383650.63</v>
      </c>
      <c r="F161" s="78">
        <f t="shared" si="24"/>
        <v>86049.37</v>
      </c>
    </row>
    <row r="162" spans="1:6" s="57" customFormat="1" ht="94.5" x14ac:dyDescent="0.2">
      <c r="A162" s="62" t="s">
        <v>332</v>
      </c>
      <c r="B162" s="61" t="s">
        <v>127</v>
      </c>
      <c r="C162" s="18" t="s">
        <v>333</v>
      </c>
      <c r="D162" s="76">
        <v>179600</v>
      </c>
      <c r="E162" s="77">
        <v>179541.19</v>
      </c>
      <c r="F162" s="78">
        <f t="shared" si="24"/>
        <v>58.809999999997672</v>
      </c>
    </row>
    <row r="163" spans="1:6" s="57" customFormat="1" ht="31.5" x14ac:dyDescent="0.2">
      <c r="A163" s="16" t="s">
        <v>153</v>
      </c>
      <c r="B163" s="61" t="s">
        <v>127</v>
      </c>
      <c r="C163" s="18" t="s">
        <v>334</v>
      </c>
      <c r="D163" s="76">
        <v>179600</v>
      </c>
      <c r="E163" s="77">
        <v>179541.19</v>
      </c>
      <c r="F163" s="78">
        <f t="shared" ref="F163:F165" si="28">IF(OR(D163="-",IF(E163="-",0,E163)&gt;=IF(D163="-",0,D163)),"-",IF(D163="-",0,D163)-IF(E163="-",0,E163))</f>
        <v>58.809999999997672</v>
      </c>
    </row>
    <row r="164" spans="1:6" s="57" customFormat="1" ht="31.5" x14ac:dyDescent="0.2">
      <c r="A164" s="16" t="s">
        <v>155</v>
      </c>
      <c r="B164" s="61" t="s">
        <v>127</v>
      </c>
      <c r="C164" s="18" t="s">
        <v>335</v>
      </c>
      <c r="D164" s="76">
        <v>179600</v>
      </c>
      <c r="E164" s="77">
        <v>179541.19</v>
      </c>
      <c r="F164" s="78">
        <f t="shared" si="28"/>
        <v>58.809999999997672</v>
      </c>
    </row>
    <row r="165" spans="1:6" s="57" customFormat="1" ht="15.75" x14ac:dyDescent="0.2">
      <c r="A165" s="16" t="s">
        <v>157</v>
      </c>
      <c r="B165" s="61" t="s">
        <v>127</v>
      </c>
      <c r="C165" s="18" t="s">
        <v>336</v>
      </c>
      <c r="D165" s="76">
        <v>179600</v>
      </c>
      <c r="E165" s="77">
        <v>179541.19</v>
      </c>
      <c r="F165" s="78">
        <f t="shared" si="28"/>
        <v>58.809999999997672</v>
      </c>
    </row>
    <row r="166" spans="1:6" s="57" customFormat="1" ht="78.75" x14ac:dyDescent="0.2">
      <c r="A166" s="62" t="s">
        <v>337</v>
      </c>
      <c r="B166" s="61" t="s">
        <v>127</v>
      </c>
      <c r="C166" s="18" t="s">
        <v>338</v>
      </c>
      <c r="D166" s="76">
        <v>1437200</v>
      </c>
      <c r="E166" s="77">
        <v>1430728.48</v>
      </c>
      <c r="F166" s="78">
        <f t="shared" si="24"/>
        <v>6471.5200000000186</v>
      </c>
    </row>
    <row r="167" spans="1:6" s="57" customFormat="1" ht="31.5" x14ac:dyDescent="0.2">
      <c r="A167" s="16" t="s">
        <v>153</v>
      </c>
      <c r="B167" s="61" t="s">
        <v>127</v>
      </c>
      <c r="C167" s="18" t="s">
        <v>339</v>
      </c>
      <c r="D167" s="76">
        <v>1437200</v>
      </c>
      <c r="E167" s="77">
        <v>1430728.48</v>
      </c>
      <c r="F167" s="78">
        <f t="shared" ref="F167:F169" si="29">IF(OR(D167="-",IF(E167="-",0,E167)&gt;=IF(D167="-",0,D167)),"-",IF(D167="-",0,D167)-IF(E167="-",0,E167))</f>
        <v>6471.5200000000186</v>
      </c>
    </row>
    <row r="168" spans="1:6" s="57" customFormat="1" ht="31.5" x14ac:dyDescent="0.2">
      <c r="A168" s="16" t="s">
        <v>155</v>
      </c>
      <c r="B168" s="61" t="s">
        <v>127</v>
      </c>
      <c r="C168" s="18" t="s">
        <v>340</v>
      </c>
      <c r="D168" s="76">
        <v>1437200</v>
      </c>
      <c r="E168" s="77">
        <v>1430728.48</v>
      </c>
      <c r="F168" s="78">
        <f t="shared" si="29"/>
        <v>6471.5200000000186</v>
      </c>
    </row>
    <row r="169" spans="1:6" s="57" customFormat="1" ht="15.75" x14ac:dyDescent="0.2">
      <c r="A169" s="16" t="s">
        <v>157</v>
      </c>
      <c r="B169" s="61" t="s">
        <v>127</v>
      </c>
      <c r="C169" s="18" t="s">
        <v>341</v>
      </c>
      <c r="D169" s="76">
        <v>1437200</v>
      </c>
      <c r="E169" s="77">
        <v>1430728.48</v>
      </c>
      <c r="F169" s="78">
        <f t="shared" si="29"/>
        <v>6471.5200000000186</v>
      </c>
    </row>
    <row r="170" spans="1:6" s="57" customFormat="1" ht="78.75" x14ac:dyDescent="0.2">
      <c r="A170" s="62" t="s">
        <v>497</v>
      </c>
      <c r="B170" s="61" t="s">
        <v>127</v>
      </c>
      <c r="C170" s="18" t="s">
        <v>496</v>
      </c>
      <c r="D170" s="76">
        <v>2436200</v>
      </c>
      <c r="E170" s="77">
        <v>2436076</v>
      </c>
      <c r="F170" s="78">
        <f t="shared" si="24"/>
        <v>124</v>
      </c>
    </row>
    <row r="171" spans="1:6" s="57" customFormat="1" ht="31.5" x14ac:dyDescent="0.2">
      <c r="A171" s="16" t="s">
        <v>153</v>
      </c>
      <c r="B171" s="61" t="s">
        <v>127</v>
      </c>
      <c r="C171" s="18" t="s">
        <v>498</v>
      </c>
      <c r="D171" s="76">
        <v>2436200</v>
      </c>
      <c r="E171" s="77">
        <v>2436076</v>
      </c>
      <c r="F171" s="78">
        <f t="shared" ref="F171" si="30">IF(OR(D171="-",IF(E171="-",0,E171)&gt;=IF(D171="-",0,D171)),"-",IF(D171="-",0,D171)-IF(E171="-",0,E171))</f>
        <v>124</v>
      </c>
    </row>
    <row r="172" spans="1:6" s="57" customFormat="1" ht="31.5" x14ac:dyDescent="0.2">
      <c r="A172" s="16" t="s">
        <v>155</v>
      </c>
      <c r="B172" s="61" t="s">
        <v>127</v>
      </c>
      <c r="C172" s="18" t="s">
        <v>499</v>
      </c>
      <c r="D172" s="76">
        <v>2436200</v>
      </c>
      <c r="E172" s="77">
        <v>2436076</v>
      </c>
      <c r="F172" s="78">
        <f t="shared" ref="F172" si="31">IF(OR(D172="-",IF(E172="-",0,E172)&gt;=IF(D172="-",0,D172)),"-",IF(D172="-",0,D172)-IF(E172="-",0,E172))</f>
        <v>124</v>
      </c>
    </row>
    <row r="173" spans="1:6" s="57" customFormat="1" ht="15.75" x14ac:dyDescent="0.2">
      <c r="A173" s="16" t="s">
        <v>157</v>
      </c>
      <c r="B173" s="61" t="s">
        <v>127</v>
      </c>
      <c r="C173" s="18" t="s">
        <v>500</v>
      </c>
      <c r="D173" s="76">
        <v>2436200</v>
      </c>
      <c r="E173" s="77">
        <v>2436076</v>
      </c>
      <c r="F173" s="78">
        <f t="shared" ref="F173" si="32">IF(OR(D173="-",IF(E173="-",0,E173)&gt;=IF(D173="-",0,D173)),"-",IF(D173="-",0,D173)-IF(E173="-",0,E173))</f>
        <v>124</v>
      </c>
    </row>
    <row r="174" spans="1:6" s="57" customFormat="1" ht="15.75" x14ac:dyDescent="0.2">
      <c r="A174" s="16" t="s">
        <v>342</v>
      </c>
      <c r="B174" s="61" t="s">
        <v>127</v>
      </c>
      <c r="C174" s="18" t="s">
        <v>343</v>
      </c>
      <c r="D174" s="76">
        <v>12000</v>
      </c>
      <c r="E174" s="77">
        <v>12000</v>
      </c>
      <c r="F174" s="78" t="str">
        <f t="shared" si="24"/>
        <v>-</v>
      </c>
    </row>
    <row r="175" spans="1:6" s="57" customFormat="1" ht="15.75" x14ac:dyDescent="0.2">
      <c r="A175" s="16" t="s">
        <v>344</v>
      </c>
      <c r="B175" s="61" t="s">
        <v>127</v>
      </c>
      <c r="C175" s="18" t="s">
        <v>345</v>
      </c>
      <c r="D175" s="76">
        <v>12000</v>
      </c>
      <c r="E175" s="77">
        <v>12000</v>
      </c>
      <c r="F175" s="78" t="str">
        <f t="shared" si="24"/>
        <v>-</v>
      </c>
    </row>
    <row r="176" spans="1:6" s="57" customFormat="1" ht="31.5" x14ac:dyDescent="0.2">
      <c r="A176" s="16" t="s">
        <v>195</v>
      </c>
      <c r="B176" s="61" t="s">
        <v>127</v>
      </c>
      <c r="C176" s="18" t="s">
        <v>346</v>
      </c>
      <c r="D176" s="76">
        <v>12000</v>
      </c>
      <c r="E176" s="77">
        <v>12000</v>
      </c>
      <c r="F176" s="78" t="str">
        <f t="shared" si="24"/>
        <v>-</v>
      </c>
    </row>
    <row r="177" spans="1:6" s="57" customFormat="1" ht="31.5" x14ac:dyDescent="0.2">
      <c r="A177" s="16" t="s">
        <v>197</v>
      </c>
      <c r="B177" s="61" t="s">
        <v>127</v>
      </c>
      <c r="C177" s="18" t="s">
        <v>347</v>
      </c>
      <c r="D177" s="76">
        <v>12000</v>
      </c>
      <c r="E177" s="77">
        <v>12000</v>
      </c>
      <c r="F177" s="78" t="str">
        <f t="shared" si="24"/>
        <v>-</v>
      </c>
    </row>
    <row r="178" spans="1:6" s="57" customFormat="1" ht="78.75" x14ac:dyDescent="0.2">
      <c r="A178" s="62" t="s">
        <v>348</v>
      </c>
      <c r="B178" s="61" t="s">
        <v>127</v>
      </c>
      <c r="C178" s="18" t="s">
        <v>349</v>
      </c>
      <c r="D178" s="76">
        <v>12000</v>
      </c>
      <c r="E178" s="77">
        <v>12000</v>
      </c>
      <c r="F178" s="78" t="str">
        <f t="shared" ref="F178:F213" si="33">IF(OR(D178="-",IF(E178="-",0,E178)&gt;=IF(D178="-",0,D178)),"-",IF(D178="-",0,D178)-IF(E178="-",0,E178))</f>
        <v>-</v>
      </c>
    </row>
    <row r="179" spans="1:6" s="57" customFormat="1" ht="31.5" x14ac:dyDescent="0.2">
      <c r="A179" s="16" t="s">
        <v>153</v>
      </c>
      <c r="B179" s="61" t="s">
        <v>127</v>
      </c>
      <c r="C179" s="18" t="s">
        <v>350</v>
      </c>
      <c r="D179" s="76">
        <v>12000</v>
      </c>
      <c r="E179" s="77">
        <v>12000</v>
      </c>
      <c r="F179" s="78" t="str">
        <f t="shared" si="33"/>
        <v>-</v>
      </c>
    </row>
    <row r="180" spans="1:6" s="57" customFormat="1" ht="31.5" x14ac:dyDescent="0.2">
      <c r="A180" s="16" t="s">
        <v>155</v>
      </c>
      <c r="B180" s="61" t="s">
        <v>127</v>
      </c>
      <c r="C180" s="18" t="s">
        <v>351</v>
      </c>
      <c r="D180" s="76">
        <v>12000</v>
      </c>
      <c r="E180" s="77">
        <v>12000</v>
      </c>
      <c r="F180" s="78" t="str">
        <f t="shared" si="33"/>
        <v>-</v>
      </c>
    </row>
    <row r="181" spans="1:6" s="57" customFormat="1" ht="15.75" x14ac:dyDescent="0.2">
      <c r="A181" s="16" t="s">
        <v>157</v>
      </c>
      <c r="B181" s="61" t="s">
        <v>127</v>
      </c>
      <c r="C181" s="18" t="s">
        <v>352</v>
      </c>
      <c r="D181" s="76">
        <v>12000</v>
      </c>
      <c r="E181" s="77">
        <v>12000</v>
      </c>
      <c r="F181" s="78" t="str">
        <f t="shared" si="33"/>
        <v>-</v>
      </c>
    </row>
    <row r="182" spans="1:6" s="57" customFormat="1" ht="15.75" x14ac:dyDescent="0.2">
      <c r="A182" s="16" t="s">
        <v>353</v>
      </c>
      <c r="B182" s="61" t="s">
        <v>127</v>
      </c>
      <c r="C182" s="18" t="s">
        <v>354</v>
      </c>
      <c r="D182" s="76">
        <v>11982900</v>
      </c>
      <c r="E182" s="77">
        <v>11982433.5</v>
      </c>
      <c r="F182" s="78">
        <f t="shared" si="33"/>
        <v>466.5</v>
      </c>
    </row>
    <row r="183" spans="1:6" s="57" customFormat="1" ht="15.75" x14ac:dyDescent="0.2">
      <c r="A183" s="16" t="s">
        <v>355</v>
      </c>
      <c r="B183" s="61" t="s">
        <v>127</v>
      </c>
      <c r="C183" s="18" t="s">
        <v>356</v>
      </c>
      <c r="D183" s="76">
        <v>11982900</v>
      </c>
      <c r="E183" s="77">
        <v>11982433.5</v>
      </c>
      <c r="F183" s="78">
        <f t="shared" ref="F183:F185" si="34">IF(OR(D183="-",IF(E183="-",0,E183)&gt;=IF(D183="-",0,D183)),"-",IF(D183="-",0,D183)-IF(E183="-",0,E183))</f>
        <v>466.5</v>
      </c>
    </row>
    <row r="184" spans="1:6" s="57" customFormat="1" ht="31.5" x14ac:dyDescent="0.2">
      <c r="A184" s="16" t="s">
        <v>357</v>
      </c>
      <c r="B184" s="61" t="s">
        <v>127</v>
      </c>
      <c r="C184" s="18" t="s">
        <v>358</v>
      </c>
      <c r="D184" s="76">
        <v>11982900</v>
      </c>
      <c r="E184" s="77">
        <v>11982433.5</v>
      </c>
      <c r="F184" s="78">
        <f t="shared" si="34"/>
        <v>466.5</v>
      </c>
    </row>
    <row r="185" spans="1:6" s="57" customFormat="1" ht="15.75" x14ac:dyDescent="0.2">
      <c r="A185" s="16" t="s">
        <v>359</v>
      </c>
      <c r="B185" s="61" t="s">
        <v>127</v>
      </c>
      <c r="C185" s="18" t="s">
        <v>360</v>
      </c>
      <c r="D185" s="76">
        <v>11982900</v>
      </c>
      <c r="E185" s="77">
        <v>11982433.5</v>
      </c>
      <c r="F185" s="78">
        <f t="shared" si="34"/>
        <v>466.5</v>
      </c>
    </row>
    <row r="186" spans="1:6" s="57" customFormat="1" ht="63" x14ac:dyDescent="0.2">
      <c r="A186" s="16" t="s">
        <v>361</v>
      </c>
      <c r="B186" s="61" t="s">
        <v>127</v>
      </c>
      <c r="C186" s="18" t="s">
        <v>362</v>
      </c>
      <c r="D186" s="76">
        <v>5089300</v>
      </c>
      <c r="E186" s="77">
        <v>5089300</v>
      </c>
      <c r="F186" s="78" t="str">
        <f t="shared" si="33"/>
        <v>-</v>
      </c>
    </row>
    <row r="187" spans="1:6" s="57" customFormat="1" ht="31.5" x14ac:dyDescent="0.2">
      <c r="A187" s="16" t="s">
        <v>363</v>
      </c>
      <c r="B187" s="61" t="s">
        <v>127</v>
      </c>
      <c r="C187" s="18" t="s">
        <v>364</v>
      </c>
      <c r="D187" s="76">
        <v>5089300</v>
      </c>
      <c r="E187" s="77">
        <v>5089300</v>
      </c>
      <c r="F187" s="78" t="str">
        <f t="shared" si="33"/>
        <v>-</v>
      </c>
    </row>
    <row r="188" spans="1:6" s="57" customFormat="1" ht="15.75" x14ac:dyDescent="0.2">
      <c r="A188" s="16" t="s">
        <v>365</v>
      </c>
      <c r="B188" s="61" t="s">
        <v>127</v>
      </c>
      <c r="C188" s="18" t="s">
        <v>366</v>
      </c>
      <c r="D188" s="76">
        <v>5089300</v>
      </c>
      <c r="E188" s="77">
        <v>5089300</v>
      </c>
      <c r="F188" s="78" t="str">
        <f t="shared" si="33"/>
        <v>-</v>
      </c>
    </row>
    <row r="189" spans="1:6" s="57" customFormat="1" ht="47.25" x14ac:dyDescent="0.2">
      <c r="A189" s="16" t="s">
        <v>367</v>
      </c>
      <c r="B189" s="61" t="s">
        <v>127</v>
      </c>
      <c r="C189" s="18" t="s">
        <v>368</v>
      </c>
      <c r="D189" s="76">
        <v>5089300</v>
      </c>
      <c r="E189" s="77">
        <v>5089300</v>
      </c>
      <c r="F189" s="78" t="str">
        <f t="shared" si="33"/>
        <v>-</v>
      </c>
    </row>
    <row r="190" spans="1:6" s="57" customFormat="1" ht="78.75" x14ac:dyDescent="0.2">
      <c r="A190" s="16" t="s">
        <v>501</v>
      </c>
      <c r="B190" s="61" t="s">
        <v>127</v>
      </c>
      <c r="C190" s="18" t="s">
        <v>502</v>
      </c>
      <c r="D190" s="76">
        <v>450000</v>
      </c>
      <c r="E190" s="77">
        <v>450000</v>
      </c>
      <c r="F190" s="78" t="str">
        <f t="shared" si="33"/>
        <v>-</v>
      </c>
    </row>
    <row r="191" spans="1:6" s="57" customFormat="1" ht="31.5" x14ac:dyDescent="0.2">
      <c r="A191" s="16" t="s">
        <v>363</v>
      </c>
      <c r="B191" s="61" t="s">
        <v>127</v>
      </c>
      <c r="C191" s="18" t="s">
        <v>503</v>
      </c>
      <c r="D191" s="76">
        <v>450000</v>
      </c>
      <c r="E191" s="77">
        <v>450000</v>
      </c>
      <c r="F191" s="78"/>
    </row>
    <row r="192" spans="1:6" s="57" customFormat="1" ht="15.75" x14ac:dyDescent="0.2">
      <c r="A192" s="16" t="s">
        <v>365</v>
      </c>
      <c r="B192" s="61" t="s">
        <v>127</v>
      </c>
      <c r="C192" s="18" t="s">
        <v>504</v>
      </c>
      <c r="D192" s="76">
        <v>450000</v>
      </c>
      <c r="E192" s="77">
        <v>450000</v>
      </c>
      <c r="F192" s="78"/>
    </row>
    <row r="193" spans="1:6" s="57" customFormat="1" ht="15.75" x14ac:dyDescent="0.2">
      <c r="A193" s="16" t="s">
        <v>369</v>
      </c>
      <c r="B193" s="61" t="s">
        <v>127</v>
      </c>
      <c r="C193" s="18" t="s">
        <v>505</v>
      </c>
      <c r="D193" s="76">
        <v>450000</v>
      </c>
      <c r="E193" s="77">
        <v>450000</v>
      </c>
      <c r="F193" s="78"/>
    </row>
    <row r="194" spans="1:6" s="57" customFormat="1" ht="94.5" x14ac:dyDescent="0.2">
      <c r="A194" s="16" t="s">
        <v>507</v>
      </c>
      <c r="B194" s="61" t="s">
        <v>127</v>
      </c>
      <c r="C194" s="18" t="s">
        <v>506</v>
      </c>
      <c r="D194" s="76">
        <v>6443600</v>
      </c>
      <c r="E194" s="77">
        <v>6443133.5</v>
      </c>
      <c r="F194" s="78">
        <f t="shared" si="33"/>
        <v>466.5</v>
      </c>
    </row>
    <row r="195" spans="1:6" s="57" customFormat="1" ht="31.5" x14ac:dyDescent="0.2">
      <c r="A195" s="16" t="s">
        <v>363</v>
      </c>
      <c r="B195" s="61" t="s">
        <v>127</v>
      </c>
      <c r="C195" s="18" t="s">
        <v>508</v>
      </c>
      <c r="D195" s="76">
        <v>6443600</v>
      </c>
      <c r="E195" s="77">
        <v>6443133.5</v>
      </c>
      <c r="F195" s="78">
        <f t="shared" ref="F195" si="35">IF(OR(D195="-",IF(E195="-",0,E195)&gt;=IF(D195="-",0,D195)),"-",IF(D195="-",0,D195)-IF(E195="-",0,E195))</f>
        <v>466.5</v>
      </c>
    </row>
    <row r="196" spans="1:6" s="57" customFormat="1" ht="15.75" x14ac:dyDescent="0.2">
      <c r="A196" s="16" t="s">
        <v>365</v>
      </c>
      <c r="B196" s="61" t="s">
        <v>127</v>
      </c>
      <c r="C196" s="18" t="s">
        <v>509</v>
      </c>
      <c r="D196" s="76">
        <v>6443600</v>
      </c>
      <c r="E196" s="77">
        <v>6443133.5</v>
      </c>
      <c r="F196" s="78">
        <f t="shared" ref="F196:F197" si="36">IF(OR(D196="-",IF(E196="-",0,E196)&gt;=IF(D196="-",0,D196)),"-",IF(D196="-",0,D196)-IF(E196="-",0,E196))</f>
        <v>466.5</v>
      </c>
    </row>
    <row r="197" spans="1:6" s="57" customFormat="1" ht="15.75" x14ac:dyDescent="0.2">
      <c r="A197" s="16" t="s">
        <v>369</v>
      </c>
      <c r="B197" s="61" t="s">
        <v>127</v>
      </c>
      <c r="C197" s="18" t="s">
        <v>510</v>
      </c>
      <c r="D197" s="76">
        <v>6443600</v>
      </c>
      <c r="E197" s="77">
        <v>6443133.5</v>
      </c>
      <c r="F197" s="78">
        <f t="shared" si="36"/>
        <v>466.5</v>
      </c>
    </row>
    <row r="198" spans="1:6" s="57" customFormat="1" ht="15.75" x14ac:dyDescent="0.2">
      <c r="A198" s="16" t="s">
        <v>370</v>
      </c>
      <c r="B198" s="61" t="s">
        <v>127</v>
      </c>
      <c r="C198" s="18" t="s">
        <v>371</v>
      </c>
      <c r="D198" s="76">
        <v>182500</v>
      </c>
      <c r="E198" s="77">
        <v>182448.96</v>
      </c>
      <c r="F198" s="78">
        <f t="shared" si="33"/>
        <v>51.040000000008149</v>
      </c>
    </row>
    <row r="199" spans="1:6" s="57" customFormat="1" ht="15.75" x14ac:dyDescent="0.2">
      <c r="A199" s="16" t="s">
        <v>372</v>
      </c>
      <c r="B199" s="61" t="s">
        <v>127</v>
      </c>
      <c r="C199" s="18" t="s">
        <v>373</v>
      </c>
      <c r="D199" s="76">
        <v>182500</v>
      </c>
      <c r="E199" s="77">
        <v>182448.96</v>
      </c>
      <c r="F199" s="78">
        <f t="shared" si="33"/>
        <v>51.040000000008149</v>
      </c>
    </row>
    <row r="200" spans="1:6" s="57" customFormat="1" ht="31.5" x14ac:dyDescent="0.2">
      <c r="A200" s="16" t="s">
        <v>195</v>
      </c>
      <c r="B200" s="61" t="s">
        <v>127</v>
      </c>
      <c r="C200" s="18" t="s">
        <v>374</v>
      </c>
      <c r="D200" s="76">
        <v>182500</v>
      </c>
      <c r="E200" s="77">
        <v>182448.96</v>
      </c>
      <c r="F200" s="78">
        <f t="shared" si="33"/>
        <v>51.040000000008149</v>
      </c>
    </row>
    <row r="201" spans="1:6" s="57" customFormat="1" ht="63" x14ac:dyDescent="0.2">
      <c r="A201" s="16" t="s">
        <v>375</v>
      </c>
      <c r="B201" s="61" t="s">
        <v>127</v>
      </c>
      <c r="C201" s="18" t="s">
        <v>376</v>
      </c>
      <c r="D201" s="76">
        <v>182500</v>
      </c>
      <c r="E201" s="77">
        <v>182448.96</v>
      </c>
      <c r="F201" s="78">
        <f t="shared" si="33"/>
        <v>51.040000000008149</v>
      </c>
    </row>
    <row r="202" spans="1:6" s="57" customFormat="1" ht="126" x14ac:dyDescent="0.2">
      <c r="A202" s="62" t="s">
        <v>377</v>
      </c>
      <c r="B202" s="61" t="s">
        <v>127</v>
      </c>
      <c r="C202" s="18" t="s">
        <v>378</v>
      </c>
      <c r="D202" s="76">
        <v>182500</v>
      </c>
      <c r="E202" s="77">
        <v>182448.96</v>
      </c>
      <c r="F202" s="78">
        <f t="shared" si="33"/>
        <v>51.040000000008149</v>
      </c>
    </row>
    <row r="203" spans="1:6" s="57" customFormat="1" ht="15.75" x14ac:dyDescent="0.2">
      <c r="A203" s="16" t="s">
        <v>379</v>
      </c>
      <c r="B203" s="61" t="s">
        <v>127</v>
      </c>
      <c r="C203" s="18" t="s">
        <v>380</v>
      </c>
      <c r="D203" s="76">
        <v>182500</v>
      </c>
      <c r="E203" s="77">
        <v>182448.96</v>
      </c>
      <c r="F203" s="78">
        <f t="shared" si="33"/>
        <v>51.040000000008149</v>
      </c>
    </row>
    <row r="204" spans="1:6" s="57" customFormat="1" ht="15.75" x14ac:dyDescent="0.2">
      <c r="A204" s="16" t="s">
        <v>381</v>
      </c>
      <c r="B204" s="61" t="s">
        <v>127</v>
      </c>
      <c r="C204" s="18" t="s">
        <v>382</v>
      </c>
      <c r="D204" s="76">
        <v>182500</v>
      </c>
      <c r="E204" s="77">
        <v>182448.96</v>
      </c>
      <c r="F204" s="78">
        <f t="shared" si="33"/>
        <v>51.040000000008149</v>
      </c>
    </row>
    <row r="205" spans="1:6" s="57" customFormat="1" ht="15.75" x14ac:dyDescent="0.2">
      <c r="A205" s="16" t="s">
        <v>383</v>
      </c>
      <c r="B205" s="61" t="s">
        <v>127</v>
      </c>
      <c r="C205" s="18" t="s">
        <v>384</v>
      </c>
      <c r="D205" s="76">
        <v>182500</v>
      </c>
      <c r="E205" s="77">
        <v>182448.96</v>
      </c>
      <c r="F205" s="78">
        <f t="shared" si="33"/>
        <v>51.040000000008149</v>
      </c>
    </row>
    <row r="206" spans="1:6" s="57" customFormat="1" ht="15.75" x14ac:dyDescent="0.2">
      <c r="A206" s="16" t="s">
        <v>385</v>
      </c>
      <c r="B206" s="61" t="s">
        <v>127</v>
      </c>
      <c r="C206" s="18" t="s">
        <v>386</v>
      </c>
      <c r="D206" s="76">
        <v>2121900</v>
      </c>
      <c r="E206" s="77">
        <v>1893159.48</v>
      </c>
      <c r="F206" s="78">
        <f t="shared" si="33"/>
        <v>228740.52000000002</v>
      </c>
    </row>
    <row r="207" spans="1:6" s="57" customFormat="1" ht="15.75" x14ac:dyDescent="0.2">
      <c r="A207" s="16" t="s">
        <v>387</v>
      </c>
      <c r="B207" s="61" t="s">
        <v>127</v>
      </c>
      <c r="C207" s="18" t="s">
        <v>388</v>
      </c>
      <c r="D207" s="76">
        <v>2121900</v>
      </c>
      <c r="E207" s="77">
        <v>1893159.48</v>
      </c>
      <c r="F207" s="78">
        <f t="shared" ref="F207:F209" si="37">IF(OR(D207="-",IF(E207="-",0,E207)&gt;=IF(D207="-",0,D207)),"-",IF(D207="-",0,D207)-IF(E207="-",0,E207))</f>
        <v>228740.52000000002</v>
      </c>
    </row>
    <row r="208" spans="1:6" s="57" customFormat="1" ht="31.5" x14ac:dyDescent="0.2">
      <c r="A208" s="16" t="s">
        <v>389</v>
      </c>
      <c r="B208" s="61" t="s">
        <v>127</v>
      </c>
      <c r="C208" s="18" t="s">
        <v>390</v>
      </c>
      <c r="D208" s="76">
        <v>2121900</v>
      </c>
      <c r="E208" s="77">
        <v>1893159.48</v>
      </c>
      <c r="F208" s="78">
        <f t="shared" si="37"/>
        <v>228740.52000000002</v>
      </c>
    </row>
    <row r="209" spans="1:6" s="57" customFormat="1" ht="31.5" x14ac:dyDescent="0.2">
      <c r="A209" s="16" t="s">
        <v>391</v>
      </c>
      <c r="B209" s="61" t="s">
        <v>127</v>
      </c>
      <c r="C209" s="18" t="s">
        <v>392</v>
      </c>
      <c r="D209" s="76">
        <v>2121900</v>
      </c>
      <c r="E209" s="77">
        <v>1893159.48</v>
      </c>
      <c r="F209" s="78">
        <f t="shared" si="37"/>
        <v>228740.52000000002</v>
      </c>
    </row>
    <row r="210" spans="1:6" s="57" customFormat="1" ht="78.75" x14ac:dyDescent="0.2">
      <c r="A210" s="62" t="s">
        <v>511</v>
      </c>
      <c r="B210" s="61" t="s">
        <v>127</v>
      </c>
      <c r="C210" s="18" t="s">
        <v>512</v>
      </c>
      <c r="D210" s="76">
        <v>135800</v>
      </c>
      <c r="E210" s="77">
        <v>135741.48000000001</v>
      </c>
      <c r="F210" s="78">
        <f t="shared" si="33"/>
        <v>58.519999999989523</v>
      </c>
    </row>
    <row r="211" spans="1:6" s="57" customFormat="1" ht="31.5" x14ac:dyDescent="0.2">
      <c r="A211" s="16" t="s">
        <v>153</v>
      </c>
      <c r="B211" s="61" t="s">
        <v>127</v>
      </c>
      <c r="C211" s="18" t="s">
        <v>513</v>
      </c>
      <c r="D211" s="76">
        <v>135800</v>
      </c>
      <c r="E211" s="77">
        <v>135741.48000000001</v>
      </c>
      <c r="F211" s="78">
        <f t="shared" ref="F211" si="38">IF(OR(D211="-",IF(E211="-",0,E211)&gt;=IF(D211="-",0,D211)),"-",IF(D211="-",0,D211)-IF(E211="-",0,E211))</f>
        <v>58.519999999989523</v>
      </c>
    </row>
    <row r="212" spans="1:6" s="57" customFormat="1" ht="31.5" x14ac:dyDescent="0.2">
      <c r="A212" s="16" t="s">
        <v>155</v>
      </c>
      <c r="B212" s="61" t="s">
        <v>127</v>
      </c>
      <c r="C212" s="18" t="s">
        <v>514</v>
      </c>
      <c r="D212" s="76">
        <v>135800</v>
      </c>
      <c r="E212" s="77">
        <v>135741.48000000001</v>
      </c>
      <c r="F212" s="78">
        <f t="shared" ref="F212" si="39">IF(OR(D212="-",IF(E212="-",0,E212)&gt;=IF(D212="-",0,D212)),"-",IF(D212="-",0,D212)-IF(E212="-",0,E212))</f>
        <v>58.519999999989523</v>
      </c>
    </row>
    <row r="213" spans="1:6" s="57" customFormat="1" ht="15.75" x14ac:dyDescent="0.2">
      <c r="A213" s="16" t="s">
        <v>157</v>
      </c>
      <c r="B213" s="61" t="s">
        <v>127</v>
      </c>
      <c r="C213" s="18" t="s">
        <v>515</v>
      </c>
      <c r="D213" s="76">
        <v>135800</v>
      </c>
      <c r="E213" s="77">
        <v>135741.48000000001</v>
      </c>
      <c r="F213" s="78">
        <f t="shared" si="33"/>
        <v>58.519999999989523</v>
      </c>
    </row>
    <row r="214" spans="1:6" s="57" customFormat="1" ht="63" x14ac:dyDescent="0.2">
      <c r="A214" s="62" t="s">
        <v>516</v>
      </c>
      <c r="B214" s="61" t="s">
        <v>127</v>
      </c>
      <c r="C214" s="18" t="s">
        <v>517</v>
      </c>
      <c r="D214" s="76">
        <v>200000</v>
      </c>
      <c r="E214" s="77">
        <v>200000</v>
      </c>
      <c r="F214" s="78" t="str">
        <f t="shared" ref="F214:F216" si="40">IF(OR(D214="-",IF(E214="-",0,E214)&gt;=IF(D214="-",0,D214)),"-",IF(D214="-",0,D214)-IF(E214="-",0,E214))</f>
        <v>-</v>
      </c>
    </row>
    <row r="215" spans="1:6" s="57" customFormat="1" ht="31.5" x14ac:dyDescent="0.2">
      <c r="A215" s="16" t="s">
        <v>153</v>
      </c>
      <c r="B215" s="61" t="s">
        <v>127</v>
      </c>
      <c r="C215" s="18" t="s">
        <v>518</v>
      </c>
      <c r="D215" s="76" t="s">
        <v>519</v>
      </c>
      <c r="E215" s="77">
        <v>200000</v>
      </c>
      <c r="F215" s="78" t="str">
        <f>IF(OR(D214="-",IF(E214="-",0,E214)&gt;=IF(D214="-",0,D214)),"-",IF(D214="-",0,D214)-IF(E214="-",0,E214))</f>
        <v>-</v>
      </c>
    </row>
    <row r="216" spans="1:6" s="57" customFormat="1" ht="31.5" x14ac:dyDescent="0.2">
      <c r="A216" s="16" t="s">
        <v>155</v>
      </c>
      <c r="B216" s="61" t="s">
        <v>127</v>
      </c>
      <c r="C216" s="18" t="s">
        <v>520</v>
      </c>
      <c r="D216" s="76">
        <v>200000</v>
      </c>
      <c r="E216" s="77">
        <v>200000</v>
      </c>
      <c r="F216" s="78" t="str">
        <f t="shared" si="40"/>
        <v>-</v>
      </c>
    </row>
    <row r="217" spans="1:6" s="57" customFormat="1" ht="15.75" x14ac:dyDescent="0.2">
      <c r="A217" s="16" t="s">
        <v>157</v>
      </c>
      <c r="B217" s="61" t="s">
        <v>127</v>
      </c>
      <c r="C217" s="18" t="s">
        <v>521</v>
      </c>
      <c r="D217" s="76">
        <v>200000</v>
      </c>
      <c r="E217" s="77">
        <v>200000</v>
      </c>
      <c r="F217" s="78" t="str">
        <f t="shared" ref="F217:F218" si="41">IF(OR(D217="-",IF(E217="-",0,E217)&gt;=IF(D217="-",0,D217)),"-",IF(D217="-",0,D217)-IF(E217="-",0,E217))</f>
        <v>-</v>
      </c>
    </row>
    <row r="218" spans="1:6" s="57" customFormat="1" ht="141.75" x14ac:dyDescent="0.2">
      <c r="A218" s="16" t="s">
        <v>522</v>
      </c>
      <c r="B218" s="61" t="s">
        <v>127</v>
      </c>
      <c r="C218" s="18" t="s">
        <v>523</v>
      </c>
      <c r="D218" s="76">
        <v>1786100</v>
      </c>
      <c r="E218" s="77">
        <v>1557418</v>
      </c>
      <c r="F218" s="78">
        <f t="shared" si="41"/>
        <v>228682</v>
      </c>
    </row>
    <row r="219" spans="1:6" s="57" customFormat="1" ht="31.5" x14ac:dyDescent="0.2">
      <c r="A219" s="16" t="s">
        <v>153</v>
      </c>
      <c r="B219" s="61" t="s">
        <v>127</v>
      </c>
      <c r="C219" s="18" t="s">
        <v>524</v>
      </c>
      <c r="D219" s="76">
        <v>1786100</v>
      </c>
      <c r="E219" s="77">
        <v>1557418</v>
      </c>
      <c r="F219" s="78">
        <f t="shared" ref="F219:F221" si="42">IF(OR(D219="-",IF(E219="-",0,E219)&gt;=IF(D219="-",0,D219)),"-",IF(D219="-",0,D219)-IF(E219="-",0,E219))</f>
        <v>228682</v>
      </c>
    </row>
    <row r="220" spans="1:6" s="57" customFormat="1" ht="31.5" x14ac:dyDescent="0.2">
      <c r="A220" s="16" t="s">
        <v>155</v>
      </c>
      <c r="B220" s="61"/>
      <c r="C220" s="18" t="s">
        <v>525</v>
      </c>
      <c r="D220" s="76">
        <v>1786100</v>
      </c>
      <c r="E220" s="77">
        <v>1557418</v>
      </c>
      <c r="F220" s="78">
        <f t="shared" si="42"/>
        <v>228682</v>
      </c>
    </row>
    <row r="221" spans="1:6" s="57" customFormat="1" ht="15.75" x14ac:dyDescent="0.2">
      <c r="A221" s="16" t="s">
        <v>157</v>
      </c>
      <c r="B221" s="61" t="s">
        <v>127</v>
      </c>
      <c r="C221" s="18" t="s">
        <v>526</v>
      </c>
      <c r="D221" s="76">
        <v>1786100</v>
      </c>
      <c r="E221" s="77">
        <v>1557418</v>
      </c>
      <c r="F221" s="78">
        <f t="shared" si="42"/>
        <v>228682</v>
      </c>
    </row>
    <row r="222" spans="1:6" ht="9" customHeight="1" x14ac:dyDescent="0.25">
      <c r="A222" s="48"/>
      <c r="B222" s="49"/>
      <c r="C222" s="50"/>
      <c r="D222" s="79"/>
      <c r="E222" s="80"/>
      <c r="F222" s="80"/>
    </row>
    <row r="223" spans="1:6" ht="13.5" customHeight="1" x14ac:dyDescent="0.25">
      <c r="A223" s="51" t="s">
        <v>393</v>
      </c>
      <c r="B223" s="52" t="s">
        <v>394</v>
      </c>
      <c r="C223" s="53" t="s">
        <v>128</v>
      </c>
      <c r="D223" s="81">
        <v>-883700</v>
      </c>
      <c r="E223" s="81">
        <f>Доходы!E19-Расходы!E13</f>
        <v>1083252.5799999982</v>
      </c>
      <c r="F223" s="82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7:F37">
    <cfRule type="cellIs" priority="3" stopIfTrue="1" operator="equal">
      <formula>0</formula>
    </cfRule>
  </conditionalFormatting>
  <pageMargins left="0.78740157480314965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413</v>
      </c>
    </row>
    <row r="2" spans="1:2" x14ac:dyDescent="0.2">
      <c r="A2" t="s">
        <v>414</v>
      </c>
      <c r="B2" t="s">
        <v>415</v>
      </c>
    </row>
    <row r="3" spans="1:2" x14ac:dyDescent="0.2">
      <c r="A3" t="s">
        <v>416</v>
      </c>
      <c r="B3" t="s">
        <v>5</v>
      </c>
    </row>
    <row r="4" spans="1:2" x14ac:dyDescent="0.2">
      <c r="A4" t="s">
        <v>417</v>
      </c>
      <c r="B4" t="s">
        <v>418</v>
      </c>
    </row>
    <row r="5" spans="1:2" x14ac:dyDescent="0.2">
      <c r="A5" t="s">
        <v>419</v>
      </c>
      <c r="B5" t="s">
        <v>420</v>
      </c>
    </row>
    <row r="6" spans="1:2" x14ac:dyDescent="0.2">
      <c r="A6" t="s">
        <v>421</v>
      </c>
      <c r="B6" t="s">
        <v>413</v>
      </c>
    </row>
    <row r="7" spans="1:2" x14ac:dyDescent="0.2">
      <c r="A7" t="s">
        <v>422</v>
      </c>
      <c r="B7" t="s">
        <v>423</v>
      </c>
    </row>
    <row r="8" spans="1:2" x14ac:dyDescent="0.2">
      <c r="A8" t="s">
        <v>424</v>
      </c>
      <c r="B8" t="s">
        <v>423</v>
      </c>
    </row>
    <row r="9" spans="1:2" x14ac:dyDescent="0.2">
      <c r="A9" t="s">
        <v>425</v>
      </c>
      <c r="B9" t="s">
        <v>426</v>
      </c>
    </row>
    <row r="10" spans="1:2" x14ac:dyDescent="0.2">
      <c r="A10" t="s">
        <v>427</v>
      </c>
      <c r="B10" t="s">
        <v>428</v>
      </c>
    </row>
    <row r="11" spans="1:2" x14ac:dyDescent="0.2">
      <c r="A11" t="s">
        <v>429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topLeftCell="A7" workbookViewId="0">
      <selection activeCell="A39" sqref="A39"/>
    </sheetView>
  </sheetViews>
  <sheetFormatPr defaultRowHeight="15.75" x14ac:dyDescent="0.25"/>
  <cols>
    <col min="1" max="1" width="61.85546875" style="2" customWidth="1"/>
    <col min="2" max="2" width="6.7109375" style="2" customWidth="1"/>
    <col min="3" max="3" width="30.140625" style="2" customWidth="1"/>
    <col min="4" max="6" width="18.7109375" style="2" customWidth="1"/>
  </cols>
  <sheetData>
    <row r="1" spans="1:6" ht="12.75" x14ac:dyDescent="0.2">
      <c r="A1" s="146" t="s">
        <v>396</v>
      </c>
      <c r="B1" s="146"/>
      <c r="C1" s="146"/>
      <c r="D1" s="146"/>
      <c r="E1" s="146"/>
      <c r="F1" s="146"/>
    </row>
    <row r="2" spans="1:6" ht="15" x14ac:dyDescent="0.25">
      <c r="A2" s="147" t="s">
        <v>397</v>
      </c>
      <c r="B2" s="147"/>
      <c r="C2" s="147"/>
      <c r="D2" s="147"/>
      <c r="E2" s="147"/>
      <c r="F2" s="147"/>
    </row>
    <row r="3" spans="1:6" ht="13.5" thickBot="1" x14ac:dyDescent="0.25">
      <c r="A3" s="83"/>
      <c r="B3" s="84"/>
      <c r="C3" s="85"/>
      <c r="D3" s="86"/>
      <c r="E3" s="86"/>
      <c r="F3" s="85"/>
    </row>
    <row r="4" spans="1:6" ht="12.75" x14ac:dyDescent="0.2">
      <c r="A4" s="148" t="s">
        <v>541</v>
      </c>
      <c r="B4" s="151" t="s">
        <v>21</v>
      </c>
      <c r="C4" s="151" t="s">
        <v>398</v>
      </c>
      <c r="D4" s="154" t="s">
        <v>23</v>
      </c>
      <c r="E4" s="154" t="s">
        <v>24</v>
      </c>
      <c r="F4" s="157" t="s">
        <v>25</v>
      </c>
    </row>
    <row r="5" spans="1:6" ht="12.75" x14ac:dyDescent="0.2">
      <c r="A5" s="149"/>
      <c r="B5" s="152"/>
      <c r="C5" s="152"/>
      <c r="D5" s="155"/>
      <c r="E5" s="155"/>
      <c r="F5" s="158"/>
    </row>
    <row r="6" spans="1:6" ht="12.75" x14ac:dyDescent="0.2">
      <c r="A6" s="149"/>
      <c r="B6" s="152"/>
      <c r="C6" s="152"/>
      <c r="D6" s="155"/>
      <c r="E6" s="155"/>
      <c r="F6" s="158"/>
    </row>
    <row r="7" spans="1:6" ht="12.75" x14ac:dyDescent="0.2">
      <c r="A7" s="149"/>
      <c r="B7" s="152"/>
      <c r="C7" s="152"/>
      <c r="D7" s="155"/>
      <c r="E7" s="155"/>
      <c r="F7" s="158"/>
    </row>
    <row r="8" spans="1:6" ht="12.75" x14ac:dyDescent="0.2">
      <c r="A8" s="149"/>
      <c r="B8" s="152"/>
      <c r="C8" s="152"/>
      <c r="D8" s="155"/>
      <c r="E8" s="155"/>
      <c r="F8" s="158"/>
    </row>
    <row r="9" spans="1:6" ht="12.75" x14ac:dyDescent="0.2">
      <c r="A9" s="149"/>
      <c r="B9" s="152"/>
      <c r="C9" s="152"/>
      <c r="D9" s="155"/>
      <c r="E9" s="155"/>
      <c r="F9" s="158"/>
    </row>
    <row r="10" spans="1:6" ht="12.75" x14ac:dyDescent="0.2">
      <c r="A10" s="150"/>
      <c r="B10" s="153"/>
      <c r="C10" s="153"/>
      <c r="D10" s="156"/>
      <c r="E10" s="156"/>
      <c r="F10" s="159"/>
    </row>
    <row r="11" spans="1:6" ht="13.5" thickBot="1" x14ac:dyDescent="0.25">
      <c r="A11" s="87">
        <v>1</v>
      </c>
      <c r="B11" s="88">
        <v>2</v>
      </c>
      <c r="C11" s="89">
        <v>3</v>
      </c>
      <c r="D11" s="90" t="s">
        <v>26</v>
      </c>
      <c r="E11" s="91" t="s">
        <v>27</v>
      </c>
      <c r="F11" s="92" t="s">
        <v>28</v>
      </c>
    </row>
    <row r="12" spans="1:6" ht="31.5" x14ac:dyDescent="0.25">
      <c r="A12" s="93" t="s">
        <v>399</v>
      </c>
      <c r="B12" s="94" t="s">
        <v>400</v>
      </c>
      <c r="C12" s="95" t="s">
        <v>128</v>
      </c>
      <c r="D12" s="164">
        <f>D18</f>
        <v>883700</v>
      </c>
      <c r="E12" s="164">
        <f>E18</f>
        <v>-1083252.5799999982</v>
      </c>
      <c r="F12" s="96" t="s">
        <v>128</v>
      </c>
    </row>
    <row r="13" spans="1:6" ht="15" x14ac:dyDescent="0.2">
      <c r="A13" s="97" t="s">
        <v>32</v>
      </c>
      <c r="B13" s="98"/>
      <c r="C13" s="99"/>
      <c r="D13" s="165"/>
      <c r="E13" s="165"/>
      <c r="F13" s="100"/>
    </row>
    <row r="14" spans="1:6" x14ac:dyDescent="0.25">
      <c r="A14" s="101" t="s">
        <v>401</v>
      </c>
      <c r="B14" s="102" t="s">
        <v>402</v>
      </c>
      <c r="C14" s="103" t="s">
        <v>128</v>
      </c>
      <c r="D14" s="166" t="s">
        <v>43</v>
      </c>
      <c r="E14" s="166" t="s">
        <v>43</v>
      </c>
      <c r="F14" s="104" t="s">
        <v>43</v>
      </c>
    </row>
    <row r="15" spans="1:6" ht="15" x14ac:dyDescent="0.2">
      <c r="A15" s="97" t="s">
        <v>403</v>
      </c>
      <c r="B15" s="98"/>
      <c r="C15" s="99"/>
      <c r="D15" s="165"/>
      <c r="E15" s="165"/>
      <c r="F15" s="100"/>
    </row>
    <row r="16" spans="1:6" x14ac:dyDescent="0.25">
      <c r="A16" s="101" t="s">
        <v>404</v>
      </c>
      <c r="B16" s="102" t="s">
        <v>405</v>
      </c>
      <c r="C16" s="103" t="s">
        <v>128</v>
      </c>
      <c r="D16" s="166" t="s">
        <v>43</v>
      </c>
      <c r="E16" s="166" t="s">
        <v>43</v>
      </c>
      <c r="F16" s="104" t="s">
        <v>43</v>
      </c>
    </row>
    <row r="17" spans="1:6" ht="15" x14ac:dyDescent="0.2">
      <c r="A17" s="97" t="s">
        <v>403</v>
      </c>
      <c r="B17" s="98"/>
      <c r="C17" s="99"/>
      <c r="D17" s="165"/>
      <c r="E17" s="165"/>
      <c r="F17" s="100"/>
    </row>
    <row r="18" spans="1:6" x14ac:dyDescent="0.25">
      <c r="A18" s="93" t="s">
        <v>406</v>
      </c>
      <c r="B18" s="94" t="s">
        <v>407</v>
      </c>
      <c r="C18" s="95" t="s">
        <v>527</v>
      </c>
      <c r="D18" s="164">
        <f>D19</f>
        <v>883700</v>
      </c>
      <c r="E18" s="164">
        <f>E19</f>
        <v>-1083252.5799999982</v>
      </c>
      <c r="F18" s="96" t="s">
        <v>43</v>
      </c>
    </row>
    <row r="19" spans="1:6" ht="31.5" x14ac:dyDescent="0.2">
      <c r="A19" s="105" t="s">
        <v>528</v>
      </c>
      <c r="B19" s="106" t="s">
        <v>407</v>
      </c>
      <c r="C19" s="107" t="s">
        <v>529</v>
      </c>
      <c r="D19" s="167">
        <f>D24+D20</f>
        <v>883700</v>
      </c>
      <c r="E19" s="167">
        <f>E24+E20</f>
        <v>-1083252.5799999982</v>
      </c>
      <c r="F19" s="108" t="s">
        <v>43</v>
      </c>
    </row>
    <row r="20" spans="1:6" x14ac:dyDescent="0.2">
      <c r="A20" s="105" t="s">
        <v>432</v>
      </c>
      <c r="B20" s="106" t="s">
        <v>408</v>
      </c>
      <c r="C20" s="107" t="s">
        <v>530</v>
      </c>
      <c r="D20" s="167">
        <f t="shared" ref="D20:E22" si="0">D21</f>
        <v>-45727900</v>
      </c>
      <c r="E20" s="167">
        <f t="shared" si="0"/>
        <v>-47139438.009999998</v>
      </c>
      <c r="F20" s="108"/>
    </row>
    <row r="21" spans="1:6" ht="15" x14ac:dyDescent="0.2">
      <c r="A21" s="109" t="s">
        <v>433</v>
      </c>
      <c r="B21" s="110" t="s">
        <v>408</v>
      </c>
      <c r="C21" s="111" t="s">
        <v>531</v>
      </c>
      <c r="D21" s="168">
        <f t="shared" si="0"/>
        <v>-45727900</v>
      </c>
      <c r="E21" s="168">
        <f t="shared" si="0"/>
        <v>-47139438.009999998</v>
      </c>
      <c r="F21" s="112"/>
    </row>
    <row r="22" spans="1:6" ht="30" x14ac:dyDescent="0.2">
      <c r="A22" s="109" t="s">
        <v>434</v>
      </c>
      <c r="B22" s="110" t="s">
        <v>408</v>
      </c>
      <c r="C22" s="111" t="s">
        <v>532</v>
      </c>
      <c r="D22" s="168">
        <f t="shared" si="0"/>
        <v>-45727900</v>
      </c>
      <c r="E22" s="168">
        <f t="shared" si="0"/>
        <v>-47139438.009999998</v>
      </c>
      <c r="F22" s="112"/>
    </row>
    <row r="23" spans="1:6" ht="30" x14ac:dyDescent="0.2">
      <c r="A23" s="113" t="s">
        <v>409</v>
      </c>
      <c r="B23" s="110" t="s">
        <v>408</v>
      </c>
      <c r="C23" s="111" t="s">
        <v>533</v>
      </c>
      <c r="D23" s="168">
        <v>-45727900</v>
      </c>
      <c r="E23" s="168">
        <v>-47139438.009999998</v>
      </c>
      <c r="F23" s="112" t="s">
        <v>395</v>
      </c>
    </row>
    <row r="24" spans="1:6" x14ac:dyDescent="0.2">
      <c r="A24" s="105" t="s">
        <v>435</v>
      </c>
      <c r="B24" s="106" t="s">
        <v>410</v>
      </c>
      <c r="C24" s="107" t="s">
        <v>534</v>
      </c>
      <c r="D24" s="167">
        <f t="shared" ref="D24:E26" si="1">D25</f>
        <v>46611600</v>
      </c>
      <c r="E24" s="167">
        <f t="shared" si="1"/>
        <v>46056185.43</v>
      </c>
      <c r="F24" s="108"/>
    </row>
    <row r="25" spans="1:6" ht="15" x14ac:dyDescent="0.2">
      <c r="A25" s="109" t="s">
        <v>436</v>
      </c>
      <c r="B25" s="110" t="s">
        <v>410</v>
      </c>
      <c r="C25" s="111" t="s">
        <v>535</v>
      </c>
      <c r="D25" s="168">
        <f t="shared" si="1"/>
        <v>46611600</v>
      </c>
      <c r="E25" s="168">
        <f t="shared" si="1"/>
        <v>46056185.43</v>
      </c>
      <c r="F25" s="112"/>
    </row>
    <row r="26" spans="1:6" ht="30" x14ac:dyDescent="0.2">
      <c r="A26" s="109" t="s">
        <v>437</v>
      </c>
      <c r="B26" s="110" t="s">
        <v>410</v>
      </c>
      <c r="C26" s="111" t="s">
        <v>536</v>
      </c>
      <c r="D26" s="168">
        <f t="shared" si="1"/>
        <v>46611600</v>
      </c>
      <c r="E26" s="168">
        <f t="shared" si="1"/>
        <v>46056185.43</v>
      </c>
      <c r="F26" s="112"/>
    </row>
    <row r="27" spans="1:6" ht="30.75" thickBot="1" x14ac:dyDescent="0.25">
      <c r="A27" s="113" t="s">
        <v>411</v>
      </c>
      <c r="B27" s="110" t="s">
        <v>410</v>
      </c>
      <c r="C27" s="111" t="s">
        <v>537</v>
      </c>
      <c r="D27" s="168">
        <v>46611600</v>
      </c>
      <c r="E27" s="168">
        <v>46056185.43</v>
      </c>
      <c r="F27" s="112" t="s">
        <v>395</v>
      </c>
    </row>
    <row r="28" spans="1:6" ht="12.75" x14ac:dyDescent="0.2">
      <c r="A28" s="114"/>
      <c r="B28" s="115"/>
      <c r="C28" s="116"/>
      <c r="D28" s="117"/>
      <c r="E28" s="117"/>
      <c r="F28" s="118"/>
    </row>
    <row r="29" spans="1:6" ht="12.75" x14ac:dyDescent="0.2">
      <c r="A29" s="119" t="s">
        <v>438</v>
      </c>
      <c r="B29" s="163" t="s">
        <v>538</v>
      </c>
      <c r="C29" s="163"/>
      <c r="D29" s="161" t="s">
        <v>439</v>
      </c>
      <c r="E29" s="161"/>
      <c r="F29" s="119"/>
    </row>
    <row r="30" spans="1:6" ht="12.75" x14ac:dyDescent="0.2">
      <c r="A30" s="119"/>
      <c r="B30" s="119"/>
      <c r="C30" s="119"/>
      <c r="D30" s="160" t="s">
        <v>440</v>
      </c>
      <c r="E30" s="160"/>
      <c r="F30" s="119"/>
    </row>
    <row r="31" spans="1:6" ht="12.75" x14ac:dyDescent="0.2">
      <c r="A31" s="119"/>
      <c r="B31" s="119"/>
      <c r="C31" s="119"/>
      <c r="D31" s="162"/>
      <c r="E31" s="162"/>
      <c r="F31" s="119"/>
    </row>
    <row r="32" spans="1:6" ht="12.75" x14ac:dyDescent="0.2">
      <c r="A32" s="119" t="s">
        <v>441</v>
      </c>
      <c r="B32" s="119"/>
      <c r="C32" s="119"/>
      <c r="D32" s="162"/>
      <c r="E32" s="162"/>
      <c r="F32" s="119"/>
    </row>
    <row r="33" spans="1:6" ht="12.75" x14ac:dyDescent="0.2">
      <c r="A33" s="119" t="s">
        <v>442</v>
      </c>
      <c r="B33" s="163" t="s">
        <v>539</v>
      </c>
      <c r="C33" s="163"/>
      <c r="D33" s="161" t="s">
        <v>446</v>
      </c>
      <c r="E33" s="161"/>
      <c r="F33" s="119"/>
    </row>
    <row r="34" spans="1:6" ht="12.75" x14ac:dyDescent="0.2">
      <c r="A34" s="119"/>
      <c r="B34" s="119"/>
      <c r="C34" s="119"/>
      <c r="D34" s="160" t="s">
        <v>440</v>
      </c>
      <c r="E34" s="160"/>
      <c r="F34" s="119"/>
    </row>
    <row r="35" spans="1:6" ht="12.75" x14ac:dyDescent="0.2">
      <c r="A35" s="119"/>
      <c r="B35" s="119"/>
      <c r="C35" s="119"/>
      <c r="D35" s="162"/>
      <c r="E35" s="162"/>
      <c r="F35" s="119"/>
    </row>
    <row r="36" spans="1:6" ht="12.75" x14ac:dyDescent="0.2">
      <c r="A36" s="119" t="s">
        <v>443</v>
      </c>
      <c r="B36" s="163" t="s">
        <v>540</v>
      </c>
      <c r="C36" s="163"/>
      <c r="D36" s="161" t="s">
        <v>447</v>
      </c>
      <c r="E36" s="161"/>
      <c r="F36" s="119"/>
    </row>
    <row r="37" spans="1:6" ht="12.75" x14ac:dyDescent="0.2">
      <c r="A37" s="119"/>
      <c r="B37" s="119"/>
      <c r="C37" s="119"/>
      <c r="D37" s="160" t="s">
        <v>440</v>
      </c>
      <c r="E37" s="160"/>
      <c r="F37" s="119"/>
    </row>
    <row r="38" spans="1:6" ht="12.75" x14ac:dyDescent="0.2">
      <c r="A38" s="119" t="s">
        <v>542</v>
      </c>
      <c r="B38" s="119"/>
      <c r="C38" s="119"/>
      <c r="D38" s="119"/>
      <c r="E38" s="119"/>
      <c r="F38" s="119"/>
    </row>
  </sheetData>
  <mergeCells count="20">
    <mergeCell ref="B29:C29"/>
    <mergeCell ref="B33:C33"/>
    <mergeCell ref="B36:C36"/>
    <mergeCell ref="D35:E35"/>
    <mergeCell ref="D36:E36"/>
    <mergeCell ref="D37:E37"/>
    <mergeCell ref="D29:E29"/>
    <mergeCell ref="D30:E30"/>
    <mergeCell ref="D31:E31"/>
    <mergeCell ref="D32:E32"/>
    <mergeCell ref="D33:E33"/>
    <mergeCell ref="D34:E34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48:F48">
    <cfRule type="cellIs" priority="8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34">
    <cfRule type="cellIs" priority="2" stopIfTrue="1" operator="equal">
      <formula>0</formula>
    </cfRule>
  </conditionalFormatting>
  <conditionalFormatting sqref="F32">
    <cfRule type="cellIs" priority="1" stopIfTrue="1" operator="equal">
      <formula>0</formula>
    </cfRule>
  </conditionalFormatting>
  <printOptions horizontalCentered="1"/>
  <pageMargins left="0.78740157480314965" right="0.39370078740157483" top="0.39370078740157483" bottom="0.3937007874015748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Источники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rep:2.54.0.80</dc:description>
  <cp:lastModifiedBy>Дело</cp:lastModifiedBy>
  <cp:lastPrinted>2023-01-20T13:45:12Z</cp:lastPrinted>
  <dcterms:created xsi:type="dcterms:W3CDTF">2022-01-19T07:36:37Z</dcterms:created>
  <dcterms:modified xsi:type="dcterms:W3CDTF">2023-01-23T13:00:27Z</dcterms:modified>
</cp:coreProperties>
</file>