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года'!$A$1:$I$82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2" i="1" l="1"/>
  <c r="G74" i="1" l="1"/>
  <c r="G63" i="1" l="1"/>
  <c r="I19" i="1"/>
  <c r="I44" i="1" l="1"/>
  <c r="H44" i="1"/>
  <c r="G44" i="1"/>
  <c r="H74" i="1" l="1"/>
  <c r="H71" i="1" s="1"/>
  <c r="I74" i="1"/>
  <c r="I71" i="1" s="1"/>
  <c r="G71" i="1"/>
  <c r="H63" i="1"/>
  <c r="H62" i="1" s="1"/>
  <c r="I63" i="1"/>
  <c r="I62" i="1" s="1"/>
  <c r="G62" i="1"/>
  <c r="H59" i="1"/>
  <c r="H58" i="1" s="1"/>
  <c r="I59" i="1"/>
  <c r="I58" i="1" s="1"/>
  <c r="G59" i="1"/>
  <c r="G58" i="1" s="1"/>
  <c r="I52" i="1"/>
  <c r="I43" i="1" s="1"/>
  <c r="G52" i="1"/>
  <c r="H43" i="1" l="1"/>
  <c r="G43" i="1"/>
  <c r="H34" i="1"/>
  <c r="I34" i="1"/>
  <c r="G34" i="1"/>
  <c r="H36" i="1"/>
  <c r="I36" i="1"/>
  <c r="G36" i="1"/>
  <c r="H38" i="1"/>
  <c r="I38" i="1"/>
  <c r="G38" i="1"/>
  <c r="H24" i="1"/>
  <c r="I24" i="1"/>
  <c r="I23" i="1" s="1"/>
  <c r="G24" i="1"/>
  <c r="H28" i="1"/>
  <c r="I28" i="1"/>
  <c r="G28" i="1"/>
  <c r="G23" i="1" s="1"/>
  <c r="H19" i="1"/>
  <c r="H18" i="1" s="1"/>
  <c r="I18" i="1"/>
  <c r="G19" i="1"/>
  <c r="G18" i="1" s="1"/>
  <c r="G33" i="1" l="1"/>
  <c r="G17" i="1" s="1"/>
  <c r="H33" i="1"/>
  <c r="H23" i="1"/>
  <c r="I33" i="1"/>
  <c r="I17" i="1" s="1"/>
  <c r="H17" i="1" l="1"/>
</calcChain>
</file>

<file path=xl/sharedStrings.xml><?xml version="1.0" encoding="utf-8"?>
<sst xmlns="http://schemas.openxmlformats.org/spreadsheetml/2006/main" count="277" uniqueCount="171">
  <si>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</si>
  <si>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</si>
  <si>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</si>
  <si>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</si>
  <si>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</si>
  <si>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</si>
  <si>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</si>
  <si>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</si>
  <si>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2023 г.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</si>
  <si>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</si>
  <si>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</si>
  <si>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</si>
  <si>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</si>
  <si>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</si>
  <si>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</si>
  <si>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</si>
  <si>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</si>
  <si>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</si>
  <si>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</si>
  <si>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</si>
  <si>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</si>
  <si>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</si>
  <si>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</si>
  <si>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</si>
  <si>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</si>
  <si>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</si>
  <si>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</si>
  <si>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</si>
  <si>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</si>
  <si>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</si>
  <si>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</si>
  <si>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</si>
  <si>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</si>
  <si>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</si>
  <si>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</si>
  <si>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</si>
  <si>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</si>
  <si>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</si>
  <si>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</si>
  <si>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</si>
  <si>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</si>
  <si>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</si>
  <si>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</si>
  <si>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</si>
  <si>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</si>
  <si>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</si>
  <si>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</si>
  <si>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</si>
  <si>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</si>
  <si>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</si>
  <si>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</si>
  <si>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</si>
  <si>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</si>
  <si>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</si>
  <si>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</si>
  <si>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</si>
  <si>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</si>
  <si>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</si>
  <si>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</si>
  <si>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</si>
  <si>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</si>
  <si>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</si>
  <si>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</si>
  <si>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</si>
  <si>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</si>
  <si>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</si>
  <si>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</si>
  <si>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</si>
  <si>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</si>
  <si>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</si>
  <si>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</si>
  <si>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</si>
  <si>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</si>
  <si>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</si>
  <si>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</si>
  <si>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</si>
  <si>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</si>
  <si>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</si>
  <si>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</si>
  <si>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</si>
  <si>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</si>
  <si>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</si>
  <si>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</si>
  <si>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</si>
  <si>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</si>
  <si>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</si>
  <si>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</si>
  <si>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</si>
  <si>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</si>
  <si>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</si>
  <si>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</si>
  <si>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</si>
  <si>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</si>
  <si>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</si>
  <si>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</si>
  <si>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</si>
  <si>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</si>
  <si>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</si>
  <si>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</si>
  <si>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</si>
  <si>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</si>
  <si>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</si>
  <si>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</si>
  <si>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</si>
  <si>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</si>
  <si>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</si>
  <si>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</si>
  <si>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</si>
  <si>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</si>
  <si>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</si>
  <si>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</si>
  <si>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</si>
  <si>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</si>
  <si>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</si>
  <si>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</si>
  <si>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</si>
  <si>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</si>
  <si>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</si>
  <si>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</si>
  <si>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</si>
  <si>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</si>
  <si>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</si>
  <si>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</si>
  <si>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</si>
  <si>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</si>
  <si>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</si>
  <si>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</si>
  <si>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</si>
  <si>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</si>
  <si>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2023 год и на плановый период 2024 и 2025 годов</t>
  </si>
  <si>
    <t>2025 г.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</si>
  <si>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</si>
  <si>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</si>
  <si>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</si>
  <si>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</si>
  <si>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</si>
  <si>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</si>
  <si>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</si>
  <si>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</si>
  <si>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</si>
  <si>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</si>
  <si>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от 26.12.2022  № 132 "О бюджете Михайловского сельского поселения</t>
  </si>
  <si>
    <t>07.1.00.20180</t>
  </si>
  <si>
    <t>05.1.00.20380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</si>
  <si>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</si>
  <si>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</si>
  <si>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</si>
  <si>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05.1.00.20370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</si>
  <si>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</si>
  <si>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</si>
  <si>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</si>
  <si>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</si>
  <si>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</si>
  <si>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</si>
  <si>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</si>
  <si>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</si>
  <si>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</si>
  <si>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</si>
  <si>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</si>
  <si>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</si>
  <si>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99.9.00.20210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</si>
  <si>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</si>
  <si>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</si>
  <si>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</si>
  <si>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07.1.00.20280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</si>
  <si>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</si>
  <si>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12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</si>
  <si>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</si>
  <si>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Расходы на реализацию инициативных проектов (Благоустройство территории х. Михайловка (Приобретение малой архитектурной формы "Часовня") по адресу: Ростовская область, Красносулинский район, Михайловское сельское поселение, х. Михайловка, ул. Ленина)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</si>
  <si>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05.2.00.S4643</t>
  </si>
  <si>
    <t>от 28.11.2023 № 13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</si>
</sst>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right"/>
    </xf>
    <xf numFmtId="49" fontId="14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vertical="center" wrapText="1"/>
    </xf>
    <xf numFmtId="165" fontId="7" fillId="2" borderId="2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165" fontId="7" fillId="2" borderId="2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3"/>
  <sheetViews>
    <sheetView tabSelected="1" view="pageBreakPreview" zoomScaleNormal="100" zoomScaleSheetLayoutView="100" workbookViewId="0">
      <selection activeCell="I4" sqref="I4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4.45" customHeight="1" x14ac:dyDescent="0.25">
      <c r="I1" s="22" t="s">
        <v>124</v>
      </c>
    </row>
    <row r="2" spans="2:10" ht="14.45" customHeight="1" x14ac:dyDescent="0.25">
      <c r="I2" s="22" t="s">
        <v>125</v>
      </c>
    </row>
    <row r="3" spans="2:10" ht="14.45" customHeight="1" x14ac:dyDescent="0.25">
      <c r="I3" s="22" t="s">
        <v>170</v>
      </c>
    </row>
    <row r="4" spans="2:10" ht="14.45" customHeight="1" x14ac:dyDescent="0.25">
      <c r="I4" s="22" t="s">
        <v>151</v>
      </c>
    </row>
    <row r="5" spans="2:10" ht="14.45" customHeight="1" x14ac:dyDescent="0.25">
      <c r="I5" s="22" t="s">
        <v>152</v>
      </c>
    </row>
    <row r="6" spans="2:10" ht="14.45" customHeight="1" x14ac:dyDescent="0.25">
      <c r="I6" s="23" t="s">
        <v>153</v>
      </c>
    </row>
    <row r="7" spans="2:10" s="6" customFormat="1" ht="13.5" customHeight="1" x14ac:dyDescent="0.25">
      <c r="D7" s="7"/>
      <c r="E7" s="7"/>
      <c r="F7" s="7"/>
      <c r="J7" s="7"/>
    </row>
    <row r="8" spans="2:10" s="8" customFormat="1" ht="13.5" customHeight="1" x14ac:dyDescent="0.25">
      <c r="B8" s="9"/>
      <c r="D8" s="10"/>
      <c r="E8" s="10"/>
      <c r="F8" s="10"/>
      <c r="I8" s="11" t="s">
        <v>124</v>
      </c>
      <c r="J8" s="12"/>
    </row>
    <row r="9" spans="2:10" s="8" customFormat="1" ht="13.5" customHeight="1" x14ac:dyDescent="0.25">
      <c r="B9" s="9"/>
      <c r="D9" s="13"/>
      <c r="E9" s="13"/>
      <c r="F9" s="13"/>
      <c r="I9" s="7" t="s">
        <v>125</v>
      </c>
    </row>
    <row r="10" spans="2:10" s="8" customFormat="1" ht="13.5" customHeight="1" x14ac:dyDescent="0.25">
      <c r="B10" s="14"/>
      <c r="D10" s="13"/>
      <c r="E10" s="13"/>
      <c r="F10" s="13"/>
      <c r="I10" s="7" t="s">
        <v>141</v>
      </c>
    </row>
    <row r="11" spans="2:10" s="8" customFormat="1" ht="13.5" customHeight="1" x14ac:dyDescent="0.25">
      <c r="B11" s="9"/>
      <c r="D11" s="13"/>
      <c r="E11" s="13"/>
      <c r="F11" s="13"/>
      <c r="I11" s="7" t="s">
        <v>128</v>
      </c>
    </row>
    <row r="12" spans="2:10" s="15" customFormat="1" ht="15.75" x14ac:dyDescent="0.25">
      <c r="B12" s="16"/>
      <c r="C12" s="16"/>
      <c r="D12" s="16"/>
      <c r="E12" s="16"/>
      <c r="F12" s="16"/>
      <c r="G12" s="17"/>
      <c r="H12" s="17"/>
      <c r="I12" s="17"/>
    </row>
    <row r="13" spans="2:10" s="15" customFormat="1" ht="72.75" customHeight="1" x14ac:dyDescent="0.25">
      <c r="B13" s="30" t="s">
        <v>129</v>
      </c>
      <c r="C13" s="30"/>
      <c r="D13" s="30"/>
      <c r="E13" s="30"/>
      <c r="F13" s="30"/>
      <c r="G13" s="30"/>
      <c r="H13" s="30"/>
      <c r="I13" s="30"/>
    </row>
    <row r="14" spans="2:10" s="4" customFormat="1" ht="17.100000000000001" customHeight="1" x14ac:dyDescent="0.25">
      <c r="B14" s="18"/>
      <c r="C14" s="18"/>
      <c r="D14" s="18"/>
      <c r="E14" s="18"/>
      <c r="F14" s="18"/>
      <c r="G14" s="19"/>
      <c r="H14" s="31" t="s">
        <v>0</v>
      </c>
      <c r="I14" s="31"/>
    </row>
    <row r="15" spans="2:10" ht="15" customHeight="1" x14ac:dyDescent="0.25">
      <c r="B15" s="29" t="s">
        <v>1</v>
      </c>
      <c r="C15" s="29" t="s">
        <v>2</v>
      </c>
      <c r="D15" s="29" t="s">
        <v>3</v>
      </c>
      <c r="E15" s="29" t="s">
        <v>123</v>
      </c>
      <c r="F15" s="29" t="s">
        <v>7</v>
      </c>
      <c r="G15" s="29" t="s">
        <v>8</v>
      </c>
      <c r="H15" s="29" t="s">
        <v>9</v>
      </c>
      <c r="I15" s="29" t="s">
        <v>130</v>
      </c>
    </row>
    <row r="16" spans="2:10" ht="15" customHeight="1" x14ac:dyDescent="0.25">
      <c r="B16" s="29"/>
      <c r="C16" s="29" t="s">
        <v>2</v>
      </c>
      <c r="D16" s="29" t="s">
        <v>3</v>
      </c>
      <c r="E16" s="29" t="s">
        <v>4</v>
      </c>
      <c r="F16" s="29" t="s">
        <v>5</v>
      </c>
      <c r="G16" s="29" t="s">
        <v>6</v>
      </c>
      <c r="H16" s="29" t="s">
        <v>6</v>
      </c>
      <c r="I16" s="29" t="s">
        <v>6</v>
      </c>
    </row>
    <row r="17" spans="2:9" s="5" customFormat="1" ht="17.100000000000001" customHeight="1" x14ac:dyDescent="0.25">
      <c r="B17" s="25" t="s">
        <v>10</v>
      </c>
      <c r="C17" s="1"/>
      <c r="D17" s="2"/>
      <c r="E17" s="1"/>
      <c r="F17" s="1"/>
      <c r="G17" s="3">
        <f>SUM(G18+G23+G33+G40+G43+G58+G62+G71)</f>
        <v>31556.400000000005</v>
      </c>
      <c r="H17" s="3">
        <f>SUM(H18+H23+H33+H40+H43+H58+H62+H71)</f>
        <v>15769</v>
      </c>
      <c r="I17" s="3">
        <f>SUM(I18+I23+I33+I40+I43+I58+I62+I71)</f>
        <v>14885.4</v>
      </c>
    </row>
    <row r="18" spans="2:9" s="5" customFormat="1" ht="37.5" x14ac:dyDescent="0.25">
      <c r="B18" s="25" t="s">
        <v>11</v>
      </c>
      <c r="C18" s="1" t="s">
        <v>12</v>
      </c>
      <c r="D18" s="2"/>
      <c r="E18" s="1"/>
      <c r="F18" s="1"/>
      <c r="G18" s="3">
        <f>SUM(G19)</f>
        <v>6836.5</v>
      </c>
      <c r="H18" s="3">
        <f>SUM(H19)</f>
        <v>3675.5</v>
      </c>
      <c r="I18" s="3">
        <f t="shared" ref="I18" si="0">SUM(I19)</f>
        <v>7152.7999999999993</v>
      </c>
    </row>
    <row r="19" spans="2:9" s="5" customFormat="1" ht="37.5" x14ac:dyDescent="0.25">
      <c r="B19" s="25" t="s">
        <v>13</v>
      </c>
      <c r="C19" s="1" t="s">
        <v>14</v>
      </c>
      <c r="D19" s="2"/>
      <c r="E19" s="1"/>
      <c r="F19" s="1"/>
      <c r="G19" s="3">
        <f>SUM(G20:G22)</f>
        <v>6836.5</v>
      </c>
      <c r="H19" s="3">
        <f t="shared" ref="H19:I19" si="1">SUM(H20:H22)</f>
        <v>3675.5</v>
      </c>
      <c r="I19" s="3">
        <f t="shared" si="1"/>
        <v>7152.7999999999993</v>
      </c>
    </row>
    <row r="20" spans="2:9" s="5" customFormat="1" ht="131.25" x14ac:dyDescent="0.25">
      <c r="B20" s="26" t="s">
        <v>15</v>
      </c>
      <c r="C20" s="1" t="s">
        <v>16</v>
      </c>
      <c r="D20" s="2" t="s">
        <v>17</v>
      </c>
      <c r="E20" s="1" t="s">
        <v>18</v>
      </c>
      <c r="F20" s="1" t="s">
        <v>19</v>
      </c>
      <c r="G20" s="3">
        <v>6115.1</v>
      </c>
      <c r="H20" s="3">
        <v>3424.9</v>
      </c>
      <c r="I20" s="3">
        <v>6401.4</v>
      </c>
    </row>
    <row r="21" spans="2:9" s="5" customFormat="1" ht="131.25" x14ac:dyDescent="0.25">
      <c r="B21" s="26" t="s">
        <v>20</v>
      </c>
      <c r="C21" s="1" t="s">
        <v>21</v>
      </c>
      <c r="D21" s="2" t="s">
        <v>22</v>
      </c>
      <c r="E21" s="1" t="s">
        <v>18</v>
      </c>
      <c r="F21" s="1" t="s">
        <v>19</v>
      </c>
      <c r="G21" s="3">
        <v>647.4</v>
      </c>
      <c r="H21" s="3">
        <v>176.6</v>
      </c>
      <c r="I21" s="3">
        <v>677.4</v>
      </c>
    </row>
    <row r="22" spans="2:9" s="5" customFormat="1" ht="112.5" x14ac:dyDescent="0.25">
      <c r="B22" s="26" t="s">
        <v>23</v>
      </c>
      <c r="C22" s="1" t="s">
        <v>24</v>
      </c>
      <c r="D22" s="2" t="s">
        <v>25</v>
      </c>
      <c r="E22" s="1" t="s">
        <v>18</v>
      </c>
      <c r="F22" s="1" t="s">
        <v>26</v>
      </c>
      <c r="G22" s="3">
        <v>74</v>
      </c>
      <c r="H22" s="3">
        <v>74</v>
      </c>
      <c r="I22" s="3">
        <v>74</v>
      </c>
    </row>
    <row r="23" spans="2:9" s="5" customFormat="1" ht="37.5" x14ac:dyDescent="0.25">
      <c r="B23" s="25" t="s">
        <v>27</v>
      </c>
      <c r="C23" s="1" t="s">
        <v>28</v>
      </c>
      <c r="D23" s="2"/>
      <c r="E23" s="1"/>
      <c r="F23" s="1"/>
      <c r="G23" s="3">
        <f>SUM(G24+G28+G31)</f>
        <v>378.8</v>
      </c>
      <c r="H23" s="3">
        <f t="shared" ref="H23:I23" si="2">SUM(H24+H28+H31)</f>
        <v>284.8</v>
      </c>
      <c r="I23" s="3">
        <f t="shared" si="2"/>
        <v>269.8</v>
      </c>
    </row>
    <row r="24" spans="2:9" s="5" customFormat="1" ht="37.5" x14ac:dyDescent="0.25">
      <c r="B24" s="25" t="s">
        <v>29</v>
      </c>
      <c r="C24" s="1" t="s">
        <v>30</v>
      </c>
      <c r="D24" s="2"/>
      <c r="E24" s="1"/>
      <c r="F24" s="1"/>
      <c r="G24" s="3">
        <f>SUM(G25:G27)</f>
        <v>60.5</v>
      </c>
      <c r="H24" s="3">
        <f t="shared" ref="H24:I24" si="3">SUM(H25:H27)</f>
        <v>65.5</v>
      </c>
      <c r="I24" s="3">
        <f t="shared" si="3"/>
        <v>50.5</v>
      </c>
    </row>
    <row r="25" spans="2:9" s="5" customFormat="1" ht="131.25" x14ac:dyDescent="0.25">
      <c r="B25" s="26" t="s">
        <v>31</v>
      </c>
      <c r="C25" s="1" t="s">
        <v>32</v>
      </c>
      <c r="D25" s="2" t="s">
        <v>22</v>
      </c>
      <c r="E25" s="1" t="s">
        <v>33</v>
      </c>
      <c r="F25" s="1" t="s">
        <v>34</v>
      </c>
      <c r="G25" s="3">
        <v>15</v>
      </c>
      <c r="H25" s="3">
        <v>20</v>
      </c>
      <c r="I25" s="3">
        <v>5</v>
      </c>
    </row>
    <row r="26" spans="2:9" s="5" customFormat="1" ht="131.25" x14ac:dyDescent="0.25">
      <c r="B26" s="26" t="s">
        <v>126</v>
      </c>
      <c r="C26" s="1" t="s">
        <v>127</v>
      </c>
      <c r="D26" s="2">
        <v>240</v>
      </c>
      <c r="E26" s="1" t="s">
        <v>18</v>
      </c>
      <c r="F26" s="1" t="s">
        <v>19</v>
      </c>
      <c r="G26" s="3">
        <v>25.5</v>
      </c>
      <c r="H26" s="3">
        <v>25.5</v>
      </c>
      <c r="I26" s="3">
        <v>25.5</v>
      </c>
    </row>
    <row r="27" spans="2:9" s="5" customFormat="1" ht="112.5" x14ac:dyDescent="0.25">
      <c r="B27" s="26" t="s">
        <v>35</v>
      </c>
      <c r="C27" s="1" t="s">
        <v>36</v>
      </c>
      <c r="D27" s="2" t="s">
        <v>25</v>
      </c>
      <c r="E27" s="1" t="s">
        <v>18</v>
      </c>
      <c r="F27" s="1" t="s">
        <v>26</v>
      </c>
      <c r="G27" s="3">
        <v>20</v>
      </c>
      <c r="H27" s="3">
        <v>20</v>
      </c>
      <c r="I27" s="3">
        <v>20</v>
      </c>
    </row>
    <row r="28" spans="2:9" s="5" customFormat="1" ht="56.25" x14ac:dyDescent="0.25">
      <c r="B28" s="25" t="s">
        <v>37</v>
      </c>
      <c r="C28" s="1" t="s">
        <v>38</v>
      </c>
      <c r="D28" s="2"/>
      <c r="E28" s="1"/>
      <c r="F28" s="1"/>
      <c r="G28" s="3">
        <f>SUM(G29:G30)</f>
        <v>105</v>
      </c>
      <c r="H28" s="3">
        <f t="shared" ref="H28:I28" si="4">SUM(H29:H30)</f>
        <v>36.799999999999997</v>
      </c>
      <c r="I28" s="3">
        <f t="shared" si="4"/>
        <v>36.799999999999997</v>
      </c>
    </row>
    <row r="29" spans="2:9" s="5" customFormat="1" ht="168.75" x14ac:dyDescent="0.25">
      <c r="B29" s="26" t="s">
        <v>39</v>
      </c>
      <c r="C29" s="1" t="s">
        <v>40</v>
      </c>
      <c r="D29" s="2" t="s">
        <v>22</v>
      </c>
      <c r="E29" s="1" t="s">
        <v>18</v>
      </c>
      <c r="F29" s="1" t="s">
        <v>26</v>
      </c>
      <c r="G29" s="3">
        <v>88.2</v>
      </c>
      <c r="H29" s="3">
        <v>20</v>
      </c>
      <c r="I29" s="3">
        <v>20</v>
      </c>
    </row>
    <row r="30" spans="2:9" s="5" customFormat="1" ht="150" x14ac:dyDescent="0.25">
      <c r="B30" s="26" t="s">
        <v>41</v>
      </c>
      <c r="C30" s="1" t="s">
        <v>42</v>
      </c>
      <c r="D30" s="2" t="s">
        <v>22</v>
      </c>
      <c r="E30" s="1" t="s">
        <v>18</v>
      </c>
      <c r="F30" s="1" t="s">
        <v>26</v>
      </c>
      <c r="G30" s="3">
        <v>16.8</v>
      </c>
      <c r="H30" s="3">
        <v>16.8</v>
      </c>
      <c r="I30" s="3">
        <v>16.8</v>
      </c>
    </row>
    <row r="31" spans="2:9" s="5" customFormat="1" ht="93.75" x14ac:dyDescent="0.25">
      <c r="B31" s="25" t="s">
        <v>43</v>
      </c>
      <c r="C31" s="1" t="s">
        <v>44</v>
      </c>
      <c r="D31" s="2"/>
      <c r="E31" s="1"/>
      <c r="F31" s="1"/>
      <c r="G31" s="3">
        <v>213.3</v>
      </c>
      <c r="H31" s="3">
        <v>182.5</v>
      </c>
      <c r="I31" s="3">
        <v>182.5</v>
      </c>
    </row>
    <row r="32" spans="2:9" s="5" customFormat="1" ht="187.5" x14ac:dyDescent="0.25">
      <c r="B32" s="26" t="s">
        <v>45</v>
      </c>
      <c r="C32" s="1" t="s">
        <v>46</v>
      </c>
      <c r="D32" s="2" t="s">
        <v>47</v>
      </c>
      <c r="E32" s="1" t="s">
        <v>48</v>
      </c>
      <c r="F32" s="1" t="s">
        <v>18</v>
      </c>
      <c r="G32" s="3">
        <v>213.3</v>
      </c>
      <c r="H32" s="3">
        <v>182.5</v>
      </c>
      <c r="I32" s="3">
        <v>182.5</v>
      </c>
    </row>
    <row r="33" spans="2:9" s="5" customFormat="1" ht="93.75" x14ac:dyDescent="0.25">
      <c r="B33" s="25" t="s">
        <v>49</v>
      </c>
      <c r="C33" s="1" t="s">
        <v>50</v>
      </c>
      <c r="D33" s="2"/>
      <c r="E33" s="1"/>
      <c r="F33" s="1"/>
      <c r="G33" s="3">
        <f>SUM(G34+G36+G38)</f>
        <v>16.2</v>
      </c>
      <c r="H33" s="3">
        <f t="shared" ref="H33:I33" si="5">SUM(H34+H36+H38)</f>
        <v>10</v>
      </c>
      <c r="I33" s="3">
        <f t="shared" si="5"/>
        <v>19</v>
      </c>
    </row>
    <row r="34" spans="2:9" s="5" customFormat="1" ht="18.75" x14ac:dyDescent="0.25">
      <c r="B34" s="25" t="s">
        <v>51</v>
      </c>
      <c r="C34" s="1" t="s">
        <v>52</v>
      </c>
      <c r="D34" s="2"/>
      <c r="E34" s="1"/>
      <c r="F34" s="1"/>
      <c r="G34" s="3">
        <f>G35</f>
        <v>9</v>
      </c>
      <c r="H34" s="3">
        <f t="shared" ref="H34:I34" si="6">H35</f>
        <v>1</v>
      </c>
      <c r="I34" s="3">
        <f t="shared" si="6"/>
        <v>10</v>
      </c>
    </row>
    <row r="35" spans="2:9" s="5" customFormat="1" ht="168.75" x14ac:dyDescent="0.25">
      <c r="B35" s="26" t="s">
        <v>53</v>
      </c>
      <c r="C35" s="1" t="s">
        <v>54</v>
      </c>
      <c r="D35" s="2" t="s">
        <v>22</v>
      </c>
      <c r="E35" s="1" t="s">
        <v>55</v>
      </c>
      <c r="F35" s="1" t="s">
        <v>48</v>
      </c>
      <c r="G35" s="3">
        <v>9</v>
      </c>
      <c r="H35" s="3">
        <v>1</v>
      </c>
      <c r="I35" s="3">
        <v>10</v>
      </c>
    </row>
    <row r="36" spans="2:9" s="5" customFormat="1" ht="18.75" x14ac:dyDescent="0.25">
      <c r="B36" s="25" t="s">
        <v>56</v>
      </c>
      <c r="C36" s="1" t="s">
        <v>57</v>
      </c>
      <c r="D36" s="2"/>
      <c r="E36" s="1"/>
      <c r="F36" s="1"/>
      <c r="G36" s="3">
        <f>G37</f>
        <v>4</v>
      </c>
      <c r="H36" s="3">
        <f t="shared" ref="H36:I36" si="7">H37</f>
        <v>4</v>
      </c>
      <c r="I36" s="3">
        <f t="shared" si="7"/>
        <v>4</v>
      </c>
    </row>
    <row r="37" spans="2:9" s="5" customFormat="1" ht="168.75" x14ac:dyDescent="0.25">
      <c r="B37" s="26" t="s">
        <v>58</v>
      </c>
      <c r="C37" s="1" t="s">
        <v>59</v>
      </c>
      <c r="D37" s="2" t="s">
        <v>22</v>
      </c>
      <c r="E37" s="1" t="s">
        <v>55</v>
      </c>
      <c r="F37" s="1" t="s">
        <v>48</v>
      </c>
      <c r="G37" s="3">
        <v>4</v>
      </c>
      <c r="H37" s="3">
        <v>4</v>
      </c>
      <c r="I37" s="3">
        <v>4</v>
      </c>
    </row>
    <row r="38" spans="2:9" s="5" customFormat="1" ht="56.25" x14ac:dyDescent="0.25">
      <c r="B38" s="25" t="s">
        <v>60</v>
      </c>
      <c r="C38" s="1" t="s">
        <v>61</v>
      </c>
      <c r="D38" s="2"/>
      <c r="E38" s="1"/>
      <c r="F38" s="1"/>
      <c r="G38" s="3">
        <f>G39</f>
        <v>3.2</v>
      </c>
      <c r="H38" s="3">
        <f t="shared" ref="H38:I38" si="8">H39</f>
        <v>5</v>
      </c>
      <c r="I38" s="3">
        <f t="shared" si="8"/>
        <v>5</v>
      </c>
    </row>
    <row r="39" spans="2:9" s="5" customFormat="1" ht="206.25" x14ac:dyDescent="0.25">
      <c r="B39" s="26" t="s">
        <v>62</v>
      </c>
      <c r="C39" s="1" t="s">
        <v>63</v>
      </c>
      <c r="D39" s="2" t="s">
        <v>22</v>
      </c>
      <c r="E39" s="1" t="s">
        <v>18</v>
      </c>
      <c r="F39" s="1" t="s">
        <v>26</v>
      </c>
      <c r="G39" s="3">
        <v>3.2</v>
      </c>
      <c r="H39" s="3">
        <v>5</v>
      </c>
      <c r="I39" s="3">
        <v>5</v>
      </c>
    </row>
    <row r="40" spans="2:9" s="5" customFormat="1" ht="37.5" x14ac:dyDescent="0.25">
      <c r="B40" s="25" t="s">
        <v>64</v>
      </c>
      <c r="C40" s="1" t="s">
        <v>65</v>
      </c>
      <c r="D40" s="2"/>
      <c r="E40" s="1"/>
      <c r="F40" s="1"/>
      <c r="G40" s="3">
        <v>3605.6</v>
      </c>
      <c r="H40" s="3"/>
      <c r="I40" s="3"/>
    </row>
    <row r="41" spans="2:9" s="5" customFormat="1" ht="37.5" x14ac:dyDescent="0.25">
      <c r="B41" s="25" t="s">
        <v>66</v>
      </c>
      <c r="C41" s="1" t="s">
        <v>67</v>
      </c>
      <c r="D41" s="2"/>
      <c r="E41" s="1"/>
      <c r="F41" s="1"/>
      <c r="G41" s="3">
        <v>3605.6</v>
      </c>
      <c r="H41" s="3"/>
      <c r="I41" s="3"/>
    </row>
    <row r="42" spans="2:9" s="5" customFormat="1" ht="150" x14ac:dyDescent="0.25">
      <c r="B42" s="26" t="s">
        <v>68</v>
      </c>
      <c r="C42" s="1" t="s">
        <v>69</v>
      </c>
      <c r="D42" s="2" t="s">
        <v>22</v>
      </c>
      <c r="E42" s="1" t="s">
        <v>19</v>
      </c>
      <c r="F42" s="1" t="s">
        <v>70</v>
      </c>
      <c r="G42" s="3">
        <v>3605.6</v>
      </c>
      <c r="H42" s="3"/>
      <c r="I42" s="3"/>
    </row>
    <row r="43" spans="2:9" s="5" customFormat="1" ht="56.25" x14ac:dyDescent="0.25">
      <c r="B43" s="25" t="s">
        <v>71</v>
      </c>
      <c r="C43" s="1" t="s">
        <v>72</v>
      </c>
      <c r="D43" s="2"/>
      <c r="E43" s="1"/>
      <c r="F43" s="1"/>
      <c r="G43" s="3">
        <f>SUM(G44+G52)</f>
        <v>8317.7000000000007</v>
      </c>
      <c r="H43" s="3">
        <f t="shared" ref="H43:I43" si="9">SUM(H44+H52)</f>
        <v>5587.7</v>
      </c>
      <c r="I43" s="3">
        <f t="shared" si="9"/>
        <v>892.2</v>
      </c>
    </row>
    <row r="44" spans="2:9" s="5" customFormat="1" ht="37.5" x14ac:dyDescent="0.25">
      <c r="B44" s="25" t="s">
        <v>73</v>
      </c>
      <c r="C44" s="1" t="s">
        <v>74</v>
      </c>
      <c r="D44" s="2"/>
      <c r="E44" s="1"/>
      <c r="F44" s="1"/>
      <c r="G44" s="3">
        <f>SUM(G45:G51)</f>
        <v>3616.8</v>
      </c>
      <c r="H44" s="3">
        <f>SUM(H45:H51)</f>
        <v>1833.8</v>
      </c>
      <c r="I44" s="3">
        <f>SUM(I45:I51)</f>
        <v>696.9</v>
      </c>
    </row>
    <row r="45" spans="2:9" s="5" customFormat="1" ht="131.25" x14ac:dyDescent="0.25">
      <c r="B45" s="27" t="s">
        <v>145</v>
      </c>
      <c r="C45" s="1" t="s">
        <v>144</v>
      </c>
      <c r="D45" s="2">
        <v>240</v>
      </c>
      <c r="E45" s="1" t="s">
        <v>34</v>
      </c>
      <c r="F45" s="1" t="s">
        <v>75</v>
      </c>
      <c r="G45" s="3">
        <v>1732</v>
      </c>
      <c r="H45" s="3"/>
      <c r="I45" s="3"/>
    </row>
    <row r="46" spans="2:9" s="5" customFormat="1" ht="150" x14ac:dyDescent="0.25">
      <c r="B46" s="26" t="s">
        <v>76</v>
      </c>
      <c r="C46" s="1" t="s">
        <v>77</v>
      </c>
      <c r="D46" s="2" t="s">
        <v>22</v>
      </c>
      <c r="E46" s="1" t="s">
        <v>34</v>
      </c>
      <c r="F46" s="1" t="s">
        <v>18</v>
      </c>
      <c r="G46" s="3">
        <v>146.4</v>
      </c>
      <c r="H46" s="3">
        <v>0</v>
      </c>
      <c r="I46" s="3">
        <v>61.4</v>
      </c>
    </row>
    <row r="47" spans="2:9" s="5" customFormat="1" ht="131.25" x14ac:dyDescent="0.25">
      <c r="B47" s="26" t="s">
        <v>78</v>
      </c>
      <c r="C47" s="1" t="s">
        <v>79</v>
      </c>
      <c r="D47" s="2" t="s">
        <v>22</v>
      </c>
      <c r="E47" s="1" t="s">
        <v>34</v>
      </c>
      <c r="F47" s="1" t="s">
        <v>75</v>
      </c>
      <c r="G47" s="3">
        <v>348.2</v>
      </c>
      <c r="H47" s="3">
        <v>0</v>
      </c>
      <c r="I47" s="3">
        <v>111.1</v>
      </c>
    </row>
    <row r="48" spans="2:9" s="5" customFormat="1" ht="131.25" x14ac:dyDescent="0.25">
      <c r="B48" s="26" t="s">
        <v>80</v>
      </c>
      <c r="C48" s="1" t="s">
        <v>81</v>
      </c>
      <c r="D48" s="2" t="s">
        <v>22</v>
      </c>
      <c r="E48" s="1" t="s">
        <v>34</v>
      </c>
      <c r="F48" s="1" t="s">
        <v>18</v>
      </c>
      <c r="G48" s="3">
        <v>244</v>
      </c>
      <c r="H48" s="3">
        <v>0</v>
      </c>
      <c r="I48" s="3">
        <v>64</v>
      </c>
    </row>
    <row r="49" spans="2:9" s="5" customFormat="1" ht="112.5" x14ac:dyDescent="0.25">
      <c r="B49" s="26" t="s">
        <v>148</v>
      </c>
      <c r="C49" s="1" t="s">
        <v>147</v>
      </c>
      <c r="D49" s="2">
        <v>410</v>
      </c>
      <c r="E49" s="1" t="s">
        <v>34</v>
      </c>
      <c r="F49" s="1" t="s">
        <v>75</v>
      </c>
      <c r="G49" s="3"/>
      <c r="H49" s="3">
        <v>1833.8</v>
      </c>
      <c r="I49" s="3"/>
    </row>
    <row r="50" spans="2:9" s="5" customFormat="1" ht="150" x14ac:dyDescent="0.25">
      <c r="B50" s="26" t="s">
        <v>146</v>
      </c>
      <c r="C50" s="1" t="s">
        <v>143</v>
      </c>
      <c r="D50" s="2">
        <v>410</v>
      </c>
      <c r="E50" s="1" t="s">
        <v>34</v>
      </c>
      <c r="F50" s="1" t="s">
        <v>18</v>
      </c>
      <c r="G50" s="3"/>
      <c r="H50" s="3"/>
      <c r="I50" s="3">
        <v>460.4</v>
      </c>
    </row>
    <row r="51" spans="2:9" s="5" customFormat="1" ht="168.75" x14ac:dyDescent="0.25">
      <c r="B51" s="26" t="s">
        <v>150</v>
      </c>
      <c r="C51" s="1" t="s">
        <v>149</v>
      </c>
      <c r="D51" s="2">
        <v>810</v>
      </c>
      <c r="E51" s="1" t="s">
        <v>34</v>
      </c>
      <c r="F51" s="1" t="s">
        <v>75</v>
      </c>
      <c r="G51" s="3">
        <v>1146.2</v>
      </c>
      <c r="H51" s="3"/>
      <c r="I51" s="3"/>
    </row>
    <row r="52" spans="2:9" s="5" customFormat="1" ht="37.5" x14ac:dyDescent="0.25">
      <c r="B52" s="25" t="s">
        <v>82</v>
      </c>
      <c r="C52" s="1" t="s">
        <v>83</v>
      </c>
      <c r="D52" s="2"/>
      <c r="E52" s="1"/>
      <c r="F52" s="1"/>
      <c r="G52" s="3">
        <f>SUM(G53+G54+G55+G57)</f>
        <v>4700.8999999999996</v>
      </c>
      <c r="H52" s="3">
        <f>SUM(H53+H54+H55+H56+H57)</f>
        <v>3753.9</v>
      </c>
      <c r="I52" s="3">
        <f t="shared" ref="I52" si="10">SUM(I53+I54+I55+I57)</f>
        <v>195.3</v>
      </c>
    </row>
    <row r="53" spans="2:9" s="5" customFormat="1" ht="131.25" x14ac:dyDescent="0.25">
      <c r="B53" s="26" t="s">
        <v>84</v>
      </c>
      <c r="C53" s="1" t="s">
        <v>85</v>
      </c>
      <c r="D53" s="2" t="s">
        <v>22</v>
      </c>
      <c r="E53" s="1" t="s">
        <v>34</v>
      </c>
      <c r="F53" s="1" t="s">
        <v>55</v>
      </c>
      <c r="G53" s="3">
        <v>708.8</v>
      </c>
      <c r="H53" s="3">
        <v>0</v>
      </c>
      <c r="I53" s="3">
        <v>195.3</v>
      </c>
    </row>
    <row r="54" spans="2:9" s="5" customFormat="1" ht="150" x14ac:dyDescent="0.25">
      <c r="B54" s="26" t="s">
        <v>86</v>
      </c>
      <c r="C54" s="1" t="s">
        <v>87</v>
      </c>
      <c r="D54" s="2" t="s">
        <v>22</v>
      </c>
      <c r="E54" s="1" t="s">
        <v>34</v>
      </c>
      <c r="F54" s="1" t="s">
        <v>55</v>
      </c>
      <c r="G54" s="3">
        <v>1285.4000000000001</v>
      </c>
      <c r="H54" s="3">
        <v>0</v>
      </c>
      <c r="I54" s="3">
        <v>0</v>
      </c>
    </row>
    <row r="55" spans="2:9" s="5" customFormat="1" ht="131.25" x14ac:dyDescent="0.25">
      <c r="B55" s="26" t="s">
        <v>88</v>
      </c>
      <c r="C55" s="1" t="s">
        <v>89</v>
      </c>
      <c r="D55" s="2" t="s">
        <v>22</v>
      </c>
      <c r="E55" s="1" t="s">
        <v>34</v>
      </c>
      <c r="F55" s="1" t="s">
        <v>55</v>
      </c>
      <c r="G55" s="3">
        <v>563</v>
      </c>
      <c r="H55" s="3">
        <v>0</v>
      </c>
      <c r="I55" s="3">
        <v>0</v>
      </c>
    </row>
    <row r="56" spans="2:9" s="5" customFormat="1" ht="187.5" x14ac:dyDescent="0.25">
      <c r="B56" s="28" t="s">
        <v>168</v>
      </c>
      <c r="C56" s="1" t="s">
        <v>169</v>
      </c>
      <c r="D56" s="2" t="s">
        <v>22</v>
      </c>
      <c r="E56" s="1" t="s">
        <v>34</v>
      </c>
      <c r="F56" s="1" t="s">
        <v>55</v>
      </c>
      <c r="G56" s="3"/>
      <c r="H56" s="3">
        <v>3753.9</v>
      </c>
      <c r="I56" s="3"/>
    </row>
    <row r="57" spans="2:9" s="5" customFormat="1" ht="131.25" x14ac:dyDescent="0.25">
      <c r="B57" s="28" t="s">
        <v>131</v>
      </c>
      <c r="C57" s="1" t="s">
        <v>132</v>
      </c>
      <c r="D57" s="2">
        <v>240</v>
      </c>
      <c r="E57" s="1" t="s">
        <v>34</v>
      </c>
      <c r="F57" s="1" t="s">
        <v>55</v>
      </c>
      <c r="G57" s="3">
        <v>2143.6999999999998</v>
      </c>
      <c r="H57" s="3"/>
      <c r="I57" s="3"/>
    </row>
    <row r="58" spans="2:9" s="5" customFormat="1" ht="37.5" x14ac:dyDescent="0.25">
      <c r="B58" s="25" t="s">
        <v>90</v>
      </c>
      <c r="C58" s="1" t="s">
        <v>91</v>
      </c>
      <c r="D58" s="2"/>
      <c r="E58" s="1"/>
      <c r="F58" s="1"/>
      <c r="G58" s="3">
        <f>G59</f>
        <v>6089</v>
      </c>
      <c r="H58" s="3">
        <f t="shared" ref="H58:I58" si="11">H59</f>
        <v>5676.8</v>
      </c>
      <c r="I58" s="3">
        <f t="shared" si="11"/>
        <v>5673.4</v>
      </c>
    </row>
    <row r="59" spans="2:9" s="5" customFormat="1" ht="18.75" x14ac:dyDescent="0.25">
      <c r="B59" s="25" t="s">
        <v>92</v>
      </c>
      <c r="C59" s="1" t="s">
        <v>93</v>
      </c>
      <c r="D59" s="2"/>
      <c r="E59" s="1"/>
      <c r="F59" s="1"/>
      <c r="G59" s="3">
        <f>SUM(G60:G61)</f>
        <v>6089</v>
      </c>
      <c r="H59" s="3">
        <f t="shared" ref="H59:I59" si="12">SUM(H60:H61)</f>
        <v>5676.8</v>
      </c>
      <c r="I59" s="3">
        <f t="shared" si="12"/>
        <v>5673.4</v>
      </c>
    </row>
    <row r="60" spans="2:9" s="5" customFormat="1" ht="112.5" x14ac:dyDescent="0.25">
      <c r="B60" s="26" t="s">
        <v>94</v>
      </c>
      <c r="C60" s="1" t="s">
        <v>95</v>
      </c>
      <c r="D60" s="2" t="s">
        <v>96</v>
      </c>
      <c r="E60" s="1" t="s">
        <v>97</v>
      </c>
      <c r="F60" s="1" t="s">
        <v>18</v>
      </c>
      <c r="G60" s="3">
        <v>6027.9</v>
      </c>
      <c r="H60" s="3">
        <v>5676.8</v>
      </c>
      <c r="I60" s="3">
        <v>5673.4</v>
      </c>
    </row>
    <row r="61" spans="2:9" s="5" customFormat="1" ht="75" x14ac:dyDescent="0.25">
      <c r="B61" s="28" t="s">
        <v>133</v>
      </c>
      <c r="C61" s="1" t="s">
        <v>134</v>
      </c>
      <c r="D61" s="2" t="s">
        <v>96</v>
      </c>
      <c r="E61" s="1" t="s">
        <v>97</v>
      </c>
      <c r="F61" s="1" t="s">
        <v>18</v>
      </c>
      <c r="G61" s="3">
        <v>61.1</v>
      </c>
      <c r="H61" s="3"/>
      <c r="I61" s="3"/>
    </row>
    <row r="62" spans="2:9" s="5" customFormat="1" ht="37.5" x14ac:dyDescent="0.25">
      <c r="B62" s="25" t="s">
        <v>98</v>
      </c>
      <c r="C62" s="1" t="s">
        <v>99</v>
      </c>
      <c r="D62" s="2"/>
      <c r="E62" s="1"/>
      <c r="F62" s="1"/>
      <c r="G62" s="3">
        <f>G63</f>
        <v>5855.2</v>
      </c>
      <c r="H62" s="3">
        <f t="shared" ref="H62:I62" si="13">H63</f>
        <v>10</v>
      </c>
      <c r="I62" s="3">
        <f t="shared" si="13"/>
        <v>3</v>
      </c>
    </row>
    <row r="63" spans="2:9" s="5" customFormat="1" ht="37.5" x14ac:dyDescent="0.25">
      <c r="B63" s="25" t="s">
        <v>100</v>
      </c>
      <c r="C63" s="1" t="s">
        <v>101</v>
      </c>
      <c r="D63" s="2"/>
      <c r="E63" s="1"/>
      <c r="F63" s="1"/>
      <c r="G63" s="3">
        <f>SUM(G64:G70)</f>
        <v>5855.2</v>
      </c>
      <c r="H63" s="3">
        <f>SUM(H64:H67)</f>
        <v>10</v>
      </c>
      <c r="I63" s="3">
        <f>SUM(I64:I67)</f>
        <v>3</v>
      </c>
    </row>
    <row r="64" spans="2:9" s="5" customFormat="1" ht="112.5" x14ac:dyDescent="0.25">
      <c r="B64" s="26" t="s">
        <v>102</v>
      </c>
      <c r="C64" s="1" t="s">
        <v>103</v>
      </c>
      <c r="D64" s="2" t="s">
        <v>22</v>
      </c>
      <c r="E64" s="1" t="s">
        <v>104</v>
      </c>
      <c r="F64" s="1" t="s">
        <v>75</v>
      </c>
      <c r="G64" s="3">
        <v>0</v>
      </c>
      <c r="H64" s="3">
        <v>10</v>
      </c>
      <c r="I64" s="3">
        <v>3</v>
      </c>
    </row>
    <row r="65" spans="2:9" s="5" customFormat="1" ht="206.25" x14ac:dyDescent="0.25">
      <c r="B65" s="28" t="s">
        <v>136</v>
      </c>
      <c r="C65" s="1" t="s">
        <v>137</v>
      </c>
      <c r="D65" s="2" t="s">
        <v>22</v>
      </c>
      <c r="E65" s="1" t="s">
        <v>104</v>
      </c>
      <c r="F65" s="1" t="s">
        <v>75</v>
      </c>
      <c r="G65" s="21">
        <v>0</v>
      </c>
      <c r="H65" s="3"/>
      <c r="I65" s="3"/>
    </row>
    <row r="66" spans="2:9" s="5" customFormat="1" ht="187.5" x14ac:dyDescent="0.25">
      <c r="B66" s="28" t="s">
        <v>135</v>
      </c>
      <c r="C66" s="1" t="s">
        <v>142</v>
      </c>
      <c r="D66" s="2" t="s">
        <v>22</v>
      </c>
      <c r="E66" s="1" t="s">
        <v>104</v>
      </c>
      <c r="F66" s="1" t="s">
        <v>75</v>
      </c>
      <c r="G66" s="21">
        <v>0</v>
      </c>
      <c r="H66" s="3"/>
      <c r="I66" s="3"/>
    </row>
    <row r="67" spans="2:9" s="5" customFormat="1" ht="131.25" x14ac:dyDescent="0.25">
      <c r="B67" s="28" t="s">
        <v>155</v>
      </c>
      <c r="C67" s="1" t="s">
        <v>154</v>
      </c>
      <c r="D67" s="2" t="s">
        <v>22</v>
      </c>
      <c r="E67" s="1" t="s">
        <v>104</v>
      </c>
      <c r="F67" s="1" t="s">
        <v>75</v>
      </c>
      <c r="G67" s="21">
        <v>1048.7</v>
      </c>
      <c r="H67" s="3"/>
      <c r="I67" s="3"/>
    </row>
    <row r="68" spans="2:9" s="5" customFormat="1" ht="131.25" x14ac:dyDescent="0.25">
      <c r="B68" s="28" t="s">
        <v>165</v>
      </c>
      <c r="C68" s="1" t="s">
        <v>164</v>
      </c>
      <c r="D68" s="2" t="s">
        <v>22</v>
      </c>
      <c r="E68" s="1" t="s">
        <v>104</v>
      </c>
      <c r="F68" s="1" t="s">
        <v>75</v>
      </c>
      <c r="G68" s="21">
        <v>79.3</v>
      </c>
      <c r="H68" s="3"/>
      <c r="I68" s="3"/>
    </row>
    <row r="69" spans="2:9" s="5" customFormat="1" ht="187.5" x14ac:dyDescent="0.25">
      <c r="B69" s="28" t="s">
        <v>156</v>
      </c>
      <c r="C69" s="1" t="s">
        <v>158</v>
      </c>
      <c r="D69" s="2" t="s">
        <v>22</v>
      </c>
      <c r="E69" s="1" t="s">
        <v>104</v>
      </c>
      <c r="F69" s="1" t="s">
        <v>75</v>
      </c>
      <c r="G69" s="21">
        <v>3149</v>
      </c>
      <c r="H69" s="3"/>
      <c r="I69" s="3"/>
    </row>
    <row r="70" spans="2:9" s="5" customFormat="1" ht="206.25" x14ac:dyDescent="0.25">
      <c r="B70" s="28" t="s">
        <v>157</v>
      </c>
      <c r="C70" s="1" t="s">
        <v>159</v>
      </c>
      <c r="D70" s="2" t="s">
        <v>22</v>
      </c>
      <c r="E70" s="1" t="s">
        <v>104</v>
      </c>
      <c r="F70" s="1" t="s">
        <v>75</v>
      </c>
      <c r="G70" s="21">
        <v>1578.2</v>
      </c>
      <c r="H70" s="3"/>
      <c r="I70" s="3"/>
    </row>
    <row r="71" spans="2:9" s="5" customFormat="1" ht="37.5" x14ac:dyDescent="0.25">
      <c r="B71" s="25" t="s">
        <v>105</v>
      </c>
      <c r="C71" s="1" t="s">
        <v>106</v>
      </c>
      <c r="D71" s="2"/>
      <c r="E71" s="1"/>
      <c r="F71" s="1"/>
      <c r="G71" s="3">
        <f>SUM(G72+G74)</f>
        <v>457.40000000000003</v>
      </c>
      <c r="H71" s="3">
        <f t="shared" ref="H71:I71" si="14">SUM(H72+H74)</f>
        <v>524.20000000000005</v>
      </c>
      <c r="I71" s="3">
        <f t="shared" si="14"/>
        <v>875.2</v>
      </c>
    </row>
    <row r="72" spans="2:9" s="5" customFormat="1" ht="18.75" x14ac:dyDescent="0.25">
      <c r="B72" s="25" t="s">
        <v>107</v>
      </c>
      <c r="C72" s="1" t="s">
        <v>108</v>
      </c>
      <c r="D72" s="2"/>
      <c r="E72" s="1"/>
      <c r="F72" s="1"/>
      <c r="G72" s="3">
        <v>10</v>
      </c>
      <c r="H72" s="3">
        <v>10</v>
      </c>
      <c r="I72" s="3">
        <v>10</v>
      </c>
    </row>
    <row r="73" spans="2:9" s="5" customFormat="1" ht="93.75" x14ac:dyDescent="0.25">
      <c r="B73" s="25" t="s">
        <v>109</v>
      </c>
      <c r="C73" s="1" t="s">
        <v>110</v>
      </c>
      <c r="D73" s="2" t="s">
        <v>111</v>
      </c>
      <c r="E73" s="1" t="s">
        <v>18</v>
      </c>
      <c r="F73" s="1" t="s">
        <v>104</v>
      </c>
      <c r="G73" s="3">
        <v>10</v>
      </c>
      <c r="H73" s="3">
        <v>10</v>
      </c>
      <c r="I73" s="3">
        <v>10</v>
      </c>
    </row>
    <row r="74" spans="2:9" s="5" customFormat="1" ht="18.75" x14ac:dyDescent="0.25">
      <c r="B74" s="25" t="s">
        <v>112</v>
      </c>
      <c r="C74" s="1" t="s">
        <v>113</v>
      </c>
      <c r="D74" s="2"/>
      <c r="E74" s="1"/>
      <c r="F74" s="1"/>
      <c r="G74" s="20">
        <f>SUM(G75:G82)</f>
        <v>447.40000000000003</v>
      </c>
      <c r="H74" s="20">
        <f t="shared" ref="H74:I74" si="15">SUM(H77:H82)</f>
        <v>514.20000000000005</v>
      </c>
      <c r="I74" s="20">
        <f t="shared" si="15"/>
        <v>865.2</v>
      </c>
    </row>
    <row r="75" spans="2:9" s="5" customFormat="1" ht="131.25" x14ac:dyDescent="0.25">
      <c r="B75" s="28" t="s">
        <v>161</v>
      </c>
      <c r="C75" s="24" t="s">
        <v>160</v>
      </c>
      <c r="D75" s="2">
        <v>240</v>
      </c>
      <c r="E75" s="1" t="s">
        <v>19</v>
      </c>
      <c r="F75" s="1" t="s">
        <v>166</v>
      </c>
      <c r="G75" s="20">
        <v>26</v>
      </c>
      <c r="H75" s="20"/>
      <c r="I75" s="20"/>
    </row>
    <row r="76" spans="2:9" s="5" customFormat="1" ht="150" x14ac:dyDescent="0.25">
      <c r="B76" s="27" t="s">
        <v>163</v>
      </c>
      <c r="C76" s="1" t="s">
        <v>162</v>
      </c>
      <c r="D76" s="2">
        <v>240</v>
      </c>
      <c r="E76" s="1" t="s">
        <v>18</v>
      </c>
      <c r="F76" s="1" t="s">
        <v>26</v>
      </c>
      <c r="G76" s="20">
        <v>7.2</v>
      </c>
      <c r="H76" s="20"/>
      <c r="I76" s="20"/>
    </row>
    <row r="77" spans="2:9" s="5" customFormat="1" ht="112.5" x14ac:dyDescent="0.25">
      <c r="B77" s="26" t="s">
        <v>114</v>
      </c>
      <c r="C77" s="1" t="s">
        <v>115</v>
      </c>
      <c r="D77" s="2" t="s">
        <v>17</v>
      </c>
      <c r="E77" s="1" t="s">
        <v>75</v>
      </c>
      <c r="F77" s="1" t="s">
        <v>55</v>
      </c>
      <c r="G77" s="3">
        <v>117.6</v>
      </c>
      <c r="H77" s="3">
        <v>122.8</v>
      </c>
      <c r="I77" s="3">
        <v>127</v>
      </c>
    </row>
    <row r="78" spans="2:9" s="5" customFormat="1" ht="112.5" x14ac:dyDescent="0.25">
      <c r="B78" s="26" t="s">
        <v>167</v>
      </c>
      <c r="C78" s="1" t="s">
        <v>115</v>
      </c>
      <c r="D78" s="2">
        <v>240</v>
      </c>
      <c r="E78" s="1" t="s">
        <v>75</v>
      </c>
      <c r="F78" s="1" t="s">
        <v>55</v>
      </c>
      <c r="G78" s="3">
        <v>2.1</v>
      </c>
      <c r="H78" s="3"/>
      <c r="I78" s="3"/>
    </row>
    <row r="79" spans="2:9" s="5" customFormat="1" ht="168.75" x14ac:dyDescent="0.25">
      <c r="B79" s="26" t="s">
        <v>116</v>
      </c>
      <c r="C79" s="1" t="s">
        <v>117</v>
      </c>
      <c r="D79" s="2" t="s">
        <v>22</v>
      </c>
      <c r="E79" s="1" t="s">
        <v>18</v>
      </c>
      <c r="F79" s="1" t="s">
        <v>19</v>
      </c>
      <c r="G79" s="3">
        <v>0.2</v>
      </c>
      <c r="H79" s="3">
        <v>0.2</v>
      </c>
      <c r="I79" s="3">
        <v>0.2</v>
      </c>
    </row>
    <row r="80" spans="2:9" s="5" customFormat="1" ht="187.5" x14ac:dyDescent="0.25">
      <c r="B80" s="28" t="s">
        <v>138</v>
      </c>
      <c r="C80" s="1" t="s">
        <v>139</v>
      </c>
      <c r="D80" s="2">
        <v>540</v>
      </c>
      <c r="E80" s="1" t="s">
        <v>18</v>
      </c>
      <c r="F80" s="1" t="s">
        <v>140</v>
      </c>
      <c r="G80" s="3">
        <v>35.700000000000003</v>
      </c>
      <c r="H80" s="3"/>
      <c r="I80" s="3"/>
    </row>
    <row r="81" spans="2:9" s="5" customFormat="1" ht="75" x14ac:dyDescent="0.25">
      <c r="B81" s="25" t="s">
        <v>118</v>
      </c>
      <c r="C81" s="1" t="s">
        <v>119</v>
      </c>
      <c r="D81" s="2" t="s">
        <v>120</v>
      </c>
      <c r="E81" s="1" t="s">
        <v>18</v>
      </c>
      <c r="F81" s="1" t="s">
        <v>26</v>
      </c>
      <c r="G81" s="3"/>
      <c r="H81" s="3">
        <v>391.2</v>
      </c>
      <c r="I81" s="3">
        <v>738</v>
      </c>
    </row>
    <row r="82" spans="2:9" s="5" customFormat="1" ht="75" x14ac:dyDescent="0.25">
      <c r="B82" s="25" t="s">
        <v>121</v>
      </c>
      <c r="C82" s="1" t="s">
        <v>122</v>
      </c>
      <c r="D82" s="2" t="s">
        <v>120</v>
      </c>
      <c r="E82" s="1" t="s">
        <v>18</v>
      </c>
      <c r="F82" s="1" t="s">
        <v>33</v>
      </c>
      <c r="G82" s="3">
        <v>258.60000000000002</v>
      </c>
      <c r="H82" s="3"/>
      <c r="I82" s="3"/>
    </row>
    <row r="83" spans="2:9" ht="15" x14ac:dyDescent="0.25"/>
  </sheetData>
  <mergeCells count="10">
    <mergeCell ref="I15:I16"/>
    <mergeCell ref="B13:I13"/>
    <mergeCell ref="H14:I14"/>
    <mergeCell ref="H15:H16"/>
    <mergeCell ref="G15:G16"/>
    <mergeCell ref="B15:B16"/>
    <mergeCell ref="C15:C16"/>
    <mergeCell ref="D15:D16"/>
    <mergeCell ref="F15:F16"/>
    <mergeCell ref="E15:E16"/>
  </mergeCells>
  <phoneticPr fontId="13" type="noConversion"/>
  <pageMargins left="0.98425196850393704" right="0.39370078740157483" top="0.59055118110236227" bottom="0.59055118110236227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2023-11-23T03:00:47Z</cp:lastPrinted>
  <dcterms:created xsi:type="dcterms:W3CDTF">2022-03-31T13:19:24Z</dcterms:created>
  <dcterms:modified xsi:type="dcterms:W3CDTF">2023-11-30T12:15:20Z</dcterms:modified>
</cp:coreProperties>
</file>