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года'!$A$1:$I$73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2" i="1" l="1"/>
  <c r="G54" i="1" l="1"/>
  <c r="H66" i="1" l="1"/>
  <c r="H65" i="1" s="1"/>
  <c r="I66" i="1"/>
  <c r="I65" i="1" s="1"/>
  <c r="G66" i="1"/>
  <c r="G65" i="1" s="1"/>
  <c r="H59" i="1"/>
  <c r="H58" i="1" s="1"/>
  <c r="I59" i="1"/>
  <c r="I58" i="1" s="1"/>
  <c r="G59" i="1"/>
  <c r="G58" i="1" s="1"/>
  <c r="H50" i="1"/>
  <c r="I50" i="1"/>
  <c r="H46" i="1"/>
  <c r="G41" i="1"/>
  <c r="H33" i="1"/>
  <c r="H32" i="1" s="1"/>
  <c r="I33" i="1"/>
  <c r="I32" i="1" s="1"/>
  <c r="G33" i="1"/>
  <c r="G32" i="1" s="1"/>
  <c r="G43" i="1" l="1"/>
  <c r="G40" i="1" s="1"/>
  <c r="G24" i="1"/>
  <c r="G69" i="1" l="1"/>
  <c r="I46" i="1" l="1"/>
  <c r="G50" i="1" l="1"/>
  <c r="H69" i="1" l="1"/>
  <c r="H68" i="1" s="1"/>
  <c r="I69" i="1"/>
  <c r="I68" i="1" s="1"/>
  <c r="H62" i="1"/>
  <c r="H61" i="1" s="1"/>
  <c r="I62" i="1"/>
  <c r="I61" i="1" s="1"/>
  <c r="H54" i="1"/>
  <c r="I54" i="1"/>
  <c r="H37" i="1"/>
  <c r="H36" i="1" s="1"/>
  <c r="I37" i="1"/>
  <c r="I36" i="1" s="1"/>
  <c r="H24" i="1"/>
  <c r="I24" i="1"/>
  <c r="H20" i="1"/>
  <c r="I20" i="1"/>
  <c r="H15" i="1"/>
  <c r="I15" i="1"/>
  <c r="G37" i="1"/>
  <c r="G36" i="1" s="1"/>
  <c r="G68" i="1"/>
  <c r="G61" i="1"/>
  <c r="G46" i="1"/>
  <c r="G20" i="1"/>
  <c r="I14" i="1" l="1"/>
  <c r="H14" i="1"/>
  <c r="G45" i="1"/>
  <c r="I45" i="1"/>
  <c r="H45" i="1"/>
  <c r="I13" i="1" l="1"/>
  <c r="I12" i="1" s="1"/>
  <c r="H13" i="1"/>
  <c r="H12" i="1" s="1"/>
  <c r="G15" i="1"/>
  <c r="G14" i="1" s="1"/>
  <c r="G13" i="1" l="1"/>
  <c r="G12" i="1" s="1"/>
</calcChain>
</file>

<file path=xl/sharedStrings.xml><?xml version="1.0" encoding="utf-8"?>
<sst xmlns="http://schemas.openxmlformats.org/spreadsheetml/2006/main" count="271" uniqueCount="136">
  <si>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</si>
  <si>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</si>
  <si>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</si>
  <si>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</si>
  <si>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</si>
  <si>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</si>
  <si>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</si>
  <si>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2024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</si>
  <si>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</si>
  <si>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</si>
  <si>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</si>
  <si>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</si>
  <si>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</si>
  <si>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</si>
  <si>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</si>
  <si>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</si>
  <si>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</si>
  <si>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</si>
  <si>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</si>
  <si>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</si>
  <si>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</si>
  <si>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</si>
  <si>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</si>
  <si>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07</t>
  </si>
  <si>
    <t>880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</si>
  <si>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</si>
  <si>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</si>
  <si>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</si>
  <si>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</si>
  <si>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</si>
  <si>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</si>
  <si>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</si>
  <si>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</si>
  <si>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</si>
  <si>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</si>
  <si>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</si>
  <si>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</si>
  <si>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</si>
  <si>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</si>
  <si>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</si>
  <si>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</si>
  <si>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</si>
  <si>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</si>
  <si>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</si>
  <si>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</si>
  <si>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</si>
  <si>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</si>
  <si>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</si>
  <si>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</si>
  <si>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</si>
  <si>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</si>
  <si>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</si>
  <si>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</si>
  <si>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</si>
  <si>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</si>
  <si>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</si>
  <si>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</si>
  <si>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</si>
  <si>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</si>
  <si>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</si>
  <si>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</si>
  <si>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</si>
  <si>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</si>
  <si>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</si>
  <si>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</si>
  <si>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</si>
  <si>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</si>
  <si>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</si>
  <si>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</si>
  <si>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Коммунальное хозяйство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</si>
  <si>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</si>
  <si>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</si>
  <si>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</si>
  <si>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</si>
  <si>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</si>
  <si>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</si>
  <si>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</si>
  <si>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</si>
  <si>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</si>
  <si>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</si>
  <si>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</si>
  <si>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</si>
  <si>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</si>
  <si>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</si>
  <si>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</si>
  <si>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</si>
  <si>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</si>
  <si>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</si>
  <si>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</si>
  <si>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</si>
  <si>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</si>
  <si>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</si>
  <si>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</si>
  <si>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</si>
  <si>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</si>
  <si>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</si>
  <si>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</si>
  <si>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</si>
  <si>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РЗ</t>
  </si>
  <si>
    <t>Приложение 3</t>
  </si>
  <si>
    <t>к решению Собрания депутатов Михайловского сельского поселения</t>
  </si>
  <si>
    <t>02.1.00.20260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</si>
  <si>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</si>
  <si>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2025 г.</t>
  </si>
  <si>
    <t>06</t>
  </si>
  <si>
    <t>99.9.00.85010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</si>
  <si>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</si>
  <si>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</si>
  <si>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540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</si>
  <si>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</si>
  <si>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</si>
  <si>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</si>
  <si>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</si>
  <si>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410</t>
  </si>
  <si>
    <t xml:space="preserve"> </t>
  </si>
  <si>
    <t>05.1.00.S3660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</si>
  <si>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</si>
  <si>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</si>
  <si>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</si>
  <si>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</si>
  <si>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</si>
  <si>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</si>
  <si>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Красносулинского района на 2024 год и 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</si>
  <si>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</si>
  <si>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2026 г.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</si>
  <si>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</si>
  <si>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</si>
  <si>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</si>
  <si>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1х</t>
  </si>
  <si>
    <t>06.1.А1.55130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</si>
  <si>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</si>
  <si>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</si>
  <si>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</si>
  <si>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05.1.00.S3160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</si>
  <si>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</si>
  <si>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от 26.12.2023  № 19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</si>
</sst>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1" xfId="0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9" fillId="2" borderId="1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72"/>
  <sheetViews>
    <sheetView showGridLines="0" tabSelected="1" view="pageBreakPreview" topLeftCell="A10" zoomScaleNormal="100" zoomScaleSheetLayoutView="100" workbookViewId="0">
      <selection activeCell="I5" sqref="I5"/>
    </sheetView>
  </sheetViews>
  <sheetFormatPr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s="8" customFormat="1" ht="6" customHeight="1" x14ac:dyDescent="0.25">
      <c r="C1" s="7"/>
      <c r="D1" s="7"/>
      <c r="E1" s="7"/>
      <c r="F1" s="7"/>
    </row>
    <row r="2" spans="2:9" ht="13.5" customHeight="1" x14ac:dyDescent="0.3">
      <c r="B2" s="9"/>
      <c r="D2" s="10"/>
      <c r="E2" s="10"/>
      <c r="F2" s="10"/>
      <c r="I2" s="11" t="s">
        <v>99</v>
      </c>
    </row>
    <row r="3" spans="2:9" s="1" customFormat="1" ht="13.5" customHeight="1" x14ac:dyDescent="0.25">
      <c r="B3" s="12"/>
      <c r="D3" s="13"/>
      <c r="E3" s="13"/>
      <c r="F3" s="13"/>
      <c r="I3" s="6" t="s">
        <v>100</v>
      </c>
    </row>
    <row r="4" spans="2:9" s="1" customFormat="1" ht="13.5" customHeight="1" x14ac:dyDescent="0.25">
      <c r="B4" s="14"/>
      <c r="D4" s="13"/>
      <c r="E4" s="13"/>
      <c r="F4" s="13"/>
      <c r="I4" s="6" t="s">
        <v>135</v>
      </c>
    </row>
    <row r="5" spans="2:9" s="1" customFormat="1" ht="13.5" customHeight="1" x14ac:dyDescent="0.25">
      <c r="B5" s="12"/>
      <c r="D5" s="13"/>
      <c r="E5" s="13"/>
      <c r="F5" s="13"/>
      <c r="I5" s="6" t="s">
        <v>122</v>
      </c>
    </row>
    <row r="6" spans="2:9" ht="10.15" customHeight="1" x14ac:dyDescent="0.25">
      <c r="B6" s="15"/>
    </row>
    <row r="7" spans="2:9" ht="10.15" customHeight="1" x14ac:dyDescent="0.25">
      <c r="B7" s="15"/>
    </row>
    <row r="8" spans="2:9" ht="71.25" customHeight="1" x14ac:dyDescent="0.25">
      <c r="B8" s="24" t="s">
        <v>123</v>
      </c>
      <c r="C8" s="24"/>
      <c r="D8" s="24"/>
      <c r="E8" s="24"/>
      <c r="F8" s="24"/>
      <c r="G8" s="24"/>
      <c r="H8" s="24"/>
      <c r="I8" s="24"/>
    </row>
    <row r="9" spans="2:9" ht="21" customHeight="1" x14ac:dyDescent="0.25">
      <c r="B9" s="16"/>
      <c r="C9" s="16"/>
      <c r="D9" s="16"/>
      <c r="E9" s="16"/>
      <c r="F9" s="16"/>
      <c r="G9" s="16"/>
      <c r="H9" s="25" t="s">
        <v>0</v>
      </c>
      <c r="I9" s="25"/>
    </row>
    <row r="10" spans="2:9" ht="15" customHeight="1" x14ac:dyDescent="0.25">
      <c r="B10" s="28" t="s">
        <v>2</v>
      </c>
      <c r="C10" s="23" t="s">
        <v>98</v>
      </c>
      <c r="D10" s="23" t="s">
        <v>4</v>
      </c>
      <c r="E10" s="23" t="s">
        <v>5</v>
      </c>
      <c r="F10" s="23" t="s">
        <v>6</v>
      </c>
      <c r="G10" s="26" t="s">
        <v>7</v>
      </c>
      <c r="H10" s="26" t="s">
        <v>103</v>
      </c>
      <c r="I10" s="26" t="s">
        <v>124</v>
      </c>
    </row>
    <row r="11" spans="2:9" ht="15" customHeight="1" x14ac:dyDescent="0.25">
      <c r="B11" s="28"/>
      <c r="C11" s="23" t="s">
        <v>3</v>
      </c>
      <c r="D11" s="23" t="s">
        <v>4</v>
      </c>
      <c r="E11" s="23" t="s">
        <v>5</v>
      </c>
      <c r="F11" s="23" t="s">
        <v>6</v>
      </c>
      <c r="G11" s="27" t="s">
        <v>1</v>
      </c>
      <c r="H11" s="27" t="s">
        <v>1</v>
      </c>
      <c r="I11" s="27" t="s">
        <v>1</v>
      </c>
    </row>
    <row r="12" spans="2:9" s="4" customFormat="1" ht="15.75" x14ac:dyDescent="0.25">
      <c r="B12" s="2" t="s">
        <v>8</v>
      </c>
      <c r="C12" s="3"/>
      <c r="D12" s="3"/>
      <c r="E12" s="3"/>
      <c r="F12" s="3"/>
      <c r="G12" s="17">
        <f>G13</f>
        <v>31835.73</v>
      </c>
      <c r="H12" s="17">
        <f t="shared" ref="H12:I12" si="0">H13</f>
        <v>28253.200000000001</v>
      </c>
      <c r="I12" s="17">
        <f t="shared" si="0"/>
        <v>21717.1</v>
      </c>
    </row>
    <row r="13" spans="2:9" s="4" customFormat="1" ht="15.75" x14ac:dyDescent="0.25">
      <c r="B13" s="5" t="s">
        <v>9</v>
      </c>
      <c r="C13" s="3"/>
      <c r="D13" s="3"/>
      <c r="E13" s="3"/>
      <c r="F13" s="3"/>
      <c r="G13" s="17">
        <f>SUM(G14+G32+G36+G40+G45+G58+G61+G65+G68)</f>
        <v>31835.73</v>
      </c>
      <c r="H13" s="17">
        <f>SUM(H14+H32+H36+H40+H45+H58+H61+H65+H68)</f>
        <v>28253.200000000001</v>
      </c>
      <c r="I13" s="17">
        <f>SUM(I14+I32+I36+I40+I45+I58+I61+I65+I68)</f>
        <v>21717.1</v>
      </c>
    </row>
    <row r="14" spans="2:9" s="4" customFormat="1" ht="15.75" x14ac:dyDescent="0.25">
      <c r="B14" s="5" t="s">
        <v>10</v>
      </c>
      <c r="C14" s="3" t="s">
        <v>11</v>
      </c>
      <c r="D14" s="3" t="s">
        <v>12</v>
      </c>
      <c r="E14" s="3"/>
      <c r="F14" s="3"/>
      <c r="G14" s="17">
        <f>SUM(G15+G20+G22+G24)</f>
        <v>8845.1999999999989</v>
      </c>
      <c r="H14" s="17">
        <f>SUM(H15+H20+H22+H24)</f>
        <v>9315.3000000000011</v>
      </c>
      <c r="I14" s="17">
        <f>SUM(I15+I20+I22+I24)</f>
        <v>10037.1</v>
      </c>
    </row>
    <row r="15" spans="2:9" s="4" customFormat="1" ht="47.25" x14ac:dyDescent="0.25">
      <c r="B15" s="5" t="s">
        <v>13</v>
      </c>
      <c r="C15" s="3" t="s">
        <v>11</v>
      </c>
      <c r="D15" s="3" t="s">
        <v>14</v>
      </c>
      <c r="E15" s="3"/>
      <c r="F15" s="3"/>
      <c r="G15" s="17">
        <f>SUM(G16:G19)</f>
        <v>8243.5</v>
      </c>
      <c r="H15" s="17">
        <f t="shared" ref="H15:I15" si="1">SUM(H16:H19)</f>
        <v>8261.9000000000015</v>
      </c>
      <c r="I15" s="17">
        <f t="shared" si="1"/>
        <v>8445.6</v>
      </c>
    </row>
    <row r="16" spans="2:9" s="4" customFormat="1" ht="94.5" x14ac:dyDescent="0.25">
      <c r="B16" s="2" t="s">
        <v>15</v>
      </c>
      <c r="C16" s="3" t="s">
        <v>11</v>
      </c>
      <c r="D16" s="3" t="s">
        <v>14</v>
      </c>
      <c r="E16" s="3" t="s">
        <v>16</v>
      </c>
      <c r="F16" s="3" t="s">
        <v>17</v>
      </c>
      <c r="G16" s="17">
        <v>7487</v>
      </c>
      <c r="H16" s="17">
        <v>7524.2</v>
      </c>
      <c r="I16" s="17">
        <v>7692.7</v>
      </c>
    </row>
    <row r="17" spans="2:9" s="4" customFormat="1" ht="94.5" x14ac:dyDescent="0.25">
      <c r="B17" s="2" t="s">
        <v>18</v>
      </c>
      <c r="C17" s="3" t="s">
        <v>11</v>
      </c>
      <c r="D17" s="3" t="s">
        <v>14</v>
      </c>
      <c r="E17" s="3" t="s">
        <v>19</v>
      </c>
      <c r="F17" s="3" t="s">
        <v>20</v>
      </c>
      <c r="G17" s="17">
        <v>729.8</v>
      </c>
      <c r="H17" s="17">
        <v>709.9</v>
      </c>
      <c r="I17" s="17">
        <v>725.1</v>
      </c>
    </row>
    <row r="18" spans="2:9" s="4" customFormat="1" ht="94.5" x14ac:dyDescent="0.25">
      <c r="B18" s="19" t="s">
        <v>102</v>
      </c>
      <c r="C18" s="18" t="s">
        <v>11</v>
      </c>
      <c r="D18" s="18" t="s">
        <v>14</v>
      </c>
      <c r="E18" s="18" t="s">
        <v>101</v>
      </c>
      <c r="F18" s="18" t="s">
        <v>20</v>
      </c>
      <c r="G18" s="17">
        <v>26.5</v>
      </c>
      <c r="H18" s="17">
        <v>27.6</v>
      </c>
      <c r="I18" s="17">
        <v>27.6</v>
      </c>
    </row>
    <row r="19" spans="2:9" s="4" customFormat="1" ht="126" x14ac:dyDescent="0.25">
      <c r="B19" s="19" t="s">
        <v>21</v>
      </c>
      <c r="C19" s="18" t="s">
        <v>11</v>
      </c>
      <c r="D19" s="18" t="s">
        <v>14</v>
      </c>
      <c r="E19" s="18" t="s">
        <v>22</v>
      </c>
      <c r="F19" s="18" t="s">
        <v>20</v>
      </c>
      <c r="G19" s="17">
        <v>0.2</v>
      </c>
      <c r="H19" s="17">
        <v>0.2</v>
      </c>
      <c r="I19" s="17">
        <v>0.2</v>
      </c>
    </row>
    <row r="20" spans="2:9" s="4" customFormat="1" ht="37.5" customHeight="1" x14ac:dyDescent="0.25">
      <c r="B20" s="19" t="s">
        <v>106</v>
      </c>
      <c r="C20" s="18" t="s">
        <v>11</v>
      </c>
      <c r="D20" s="18" t="s">
        <v>104</v>
      </c>
      <c r="E20" s="18"/>
      <c r="F20" s="18"/>
      <c r="G20" s="17">
        <f>SUM(G21)</f>
        <v>92.3</v>
      </c>
      <c r="H20" s="17">
        <f t="shared" ref="H20:I20" si="2">SUM(H21)</f>
        <v>0</v>
      </c>
      <c r="I20" s="17">
        <f t="shared" si="2"/>
        <v>0</v>
      </c>
    </row>
    <row r="21" spans="2:9" s="4" customFormat="1" ht="126" x14ac:dyDescent="0.25">
      <c r="B21" s="19" t="s">
        <v>107</v>
      </c>
      <c r="C21" s="18" t="s">
        <v>11</v>
      </c>
      <c r="D21" s="18" t="s">
        <v>104</v>
      </c>
      <c r="E21" s="18" t="s">
        <v>105</v>
      </c>
      <c r="F21" s="18" t="s">
        <v>108</v>
      </c>
      <c r="G21" s="17">
        <v>92.3</v>
      </c>
      <c r="H21" s="17">
        <v>0</v>
      </c>
      <c r="I21" s="17">
        <v>0</v>
      </c>
    </row>
    <row r="22" spans="2:9" s="4" customFormat="1" ht="15.75" x14ac:dyDescent="0.25">
      <c r="B22" s="20" t="s">
        <v>25</v>
      </c>
      <c r="C22" s="18" t="s">
        <v>11</v>
      </c>
      <c r="D22" s="18" t="s">
        <v>26</v>
      </c>
      <c r="E22" s="18"/>
      <c r="F22" s="18"/>
      <c r="G22" s="17">
        <v>10</v>
      </c>
      <c r="H22" s="17">
        <v>10</v>
      </c>
      <c r="I22" s="17">
        <v>10</v>
      </c>
    </row>
    <row r="23" spans="2:9" s="4" customFormat="1" ht="63" x14ac:dyDescent="0.25">
      <c r="B23" s="20" t="s">
        <v>27</v>
      </c>
      <c r="C23" s="18" t="s">
        <v>11</v>
      </c>
      <c r="D23" s="18" t="s">
        <v>26</v>
      </c>
      <c r="E23" s="18" t="s">
        <v>28</v>
      </c>
      <c r="F23" s="18" t="s">
        <v>29</v>
      </c>
      <c r="G23" s="17">
        <v>10</v>
      </c>
      <c r="H23" s="17">
        <v>10</v>
      </c>
      <c r="I23" s="17">
        <v>10</v>
      </c>
    </row>
    <row r="24" spans="2:9" s="4" customFormat="1" ht="15.75" x14ac:dyDescent="0.25">
      <c r="B24" s="20" t="s">
        <v>30</v>
      </c>
      <c r="C24" s="18" t="s">
        <v>11</v>
      </c>
      <c r="D24" s="18" t="s">
        <v>31</v>
      </c>
      <c r="E24" s="18"/>
      <c r="F24" s="18"/>
      <c r="G24" s="17">
        <f>SUM(G25:G31)</f>
        <v>499.4</v>
      </c>
      <c r="H24" s="17">
        <f t="shared" ref="H24:I24" si="3">SUM(H25:H31)</f>
        <v>1043.4000000000001</v>
      </c>
      <c r="I24" s="17">
        <f t="shared" si="3"/>
        <v>1581.5</v>
      </c>
    </row>
    <row r="25" spans="2:9" s="4" customFormat="1" ht="63" x14ac:dyDescent="0.25">
      <c r="B25" s="19" t="s">
        <v>32</v>
      </c>
      <c r="C25" s="18" t="s">
        <v>11</v>
      </c>
      <c r="D25" s="18" t="s">
        <v>31</v>
      </c>
      <c r="E25" s="18" t="s">
        <v>33</v>
      </c>
      <c r="F25" s="18" t="s">
        <v>34</v>
      </c>
      <c r="G25" s="17">
        <v>357</v>
      </c>
      <c r="H25" s="17">
        <v>357</v>
      </c>
      <c r="I25" s="17">
        <v>357</v>
      </c>
    </row>
    <row r="26" spans="2:9" s="4" customFormat="1" ht="78.75" x14ac:dyDescent="0.25">
      <c r="B26" s="19" t="s">
        <v>35</v>
      </c>
      <c r="C26" s="18" t="s">
        <v>11</v>
      </c>
      <c r="D26" s="18" t="s">
        <v>31</v>
      </c>
      <c r="E26" s="18" t="s">
        <v>36</v>
      </c>
      <c r="F26" s="18" t="s">
        <v>34</v>
      </c>
      <c r="G26" s="17">
        <v>20</v>
      </c>
      <c r="H26" s="17">
        <v>20</v>
      </c>
      <c r="I26" s="17">
        <v>20</v>
      </c>
    </row>
    <row r="27" spans="2:9" s="4" customFormat="1" ht="126" x14ac:dyDescent="0.25">
      <c r="B27" s="19" t="s">
        <v>37</v>
      </c>
      <c r="C27" s="18" t="s">
        <v>11</v>
      </c>
      <c r="D27" s="18" t="s">
        <v>31</v>
      </c>
      <c r="E27" s="18" t="s">
        <v>38</v>
      </c>
      <c r="F27" s="18" t="s">
        <v>20</v>
      </c>
      <c r="G27" s="17">
        <v>91.7</v>
      </c>
      <c r="H27" s="17">
        <v>95.4</v>
      </c>
      <c r="I27" s="17">
        <v>95.4</v>
      </c>
    </row>
    <row r="28" spans="2:9" s="4" customFormat="1" ht="110.25" x14ac:dyDescent="0.25">
      <c r="B28" s="19" t="s">
        <v>39</v>
      </c>
      <c r="C28" s="18" t="s">
        <v>11</v>
      </c>
      <c r="D28" s="18" t="s">
        <v>31</v>
      </c>
      <c r="E28" s="18" t="s">
        <v>40</v>
      </c>
      <c r="F28" s="18" t="s">
        <v>20</v>
      </c>
      <c r="G28" s="17">
        <v>18</v>
      </c>
      <c r="H28" s="17">
        <v>18.2</v>
      </c>
      <c r="I28" s="17">
        <v>18.2</v>
      </c>
    </row>
    <row r="29" spans="2:9" s="4" customFormat="1" ht="141.75" x14ac:dyDescent="0.25">
      <c r="B29" s="19" t="s">
        <v>41</v>
      </c>
      <c r="C29" s="18" t="s">
        <v>11</v>
      </c>
      <c r="D29" s="18" t="s">
        <v>31</v>
      </c>
      <c r="E29" s="18" t="s">
        <v>42</v>
      </c>
      <c r="F29" s="18" t="s">
        <v>20</v>
      </c>
      <c r="G29" s="17">
        <v>5.2</v>
      </c>
      <c r="H29" s="17">
        <v>5.4</v>
      </c>
      <c r="I29" s="17">
        <v>5.4</v>
      </c>
    </row>
    <row r="30" spans="2:9" s="4" customFormat="1" ht="110.25" x14ac:dyDescent="0.25">
      <c r="B30" s="20" t="s">
        <v>116</v>
      </c>
      <c r="C30" s="18" t="s">
        <v>11</v>
      </c>
      <c r="D30" s="18" t="s">
        <v>31</v>
      </c>
      <c r="E30" s="18" t="s">
        <v>117</v>
      </c>
      <c r="F30" s="18" t="s">
        <v>20</v>
      </c>
      <c r="G30" s="17">
        <v>7.5</v>
      </c>
      <c r="H30" s="17">
        <v>7.8</v>
      </c>
      <c r="I30" s="17">
        <v>8.1</v>
      </c>
    </row>
    <row r="31" spans="2:9" s="4" customFormat="1" ht="47.25" x14ac:dyDescent="0.25">
      <c r="B31" s="20" t="s">
        <v>43</v>
      </c>
      <c r="C31" s="18" t="s">
        <v>11</v>
      </c>
      <c r="D31" s="18" t="s">
        <v>31</v>
      </c>
      <c r="E31" s="18" t="s">
        <v>44</v>
      </c>
      <c r="F31" s="18" t="s">
        <v>24</v>
      </c>
      <c r="G31" s="17"/>
      <c r="H31" s="17">
        <v>539.6</v>
      </c>
      <c r="I31" s="17">
        <v>1077.4000000000001</v>
      </c>
    </row>
    <row r="32" spans="2:9" s="4" customFormat="1" ht="15.75" x14ac:dyDescent="0.25">
      <c r="B32" s="20" t="s">
        <v>45</v>
      </c>
      <c r="C32" s="18" t="s">
        <v>46</v>
      </c>
      <c r="D32" s="18" t="s">
        <v>12</v>
      </c>
      <c r="E32" s="18"/>
      <c r="F32" s="18"/>
      <c r="G32" s="17">
        <f>G33</f>
        <v>141</v>
      </c>
      <c r="H32" s="17">
        <f t="shared" ref="H32:I32" si="4">H33</f>
        <v>155</v>
      </c>
      <c r="I32" s="17">
        <f t="shared" si="4"/>
        <v>169.1</v>
      </c>
    </row>
    <row r="33" spans="2:9" s="4" customFormat="1" ht="15.75" x14ac:dyDescent="0.25">
      <c r="B33" s="20" t="s">
        <v>47</v>
      </c>
      <c r="C33" s="18" t="s">
        <v>46</v>
      </c>
      <c r="D33" s="18" t="s">
        <v>48</v>
      </c>
      <c r="E33" s="18"/>
      <c r="F33" s="18"/>
      <c r="G33" s="17">
        <f>G34+G35</f>
        <v>141</v>
      </c>
      <c r="H33" s="17">
        <f t="shared" ref="H33:I33" si="5">H34+H35</f>
        <v>155</v>
      </c>
      <c r="I33" s="17">
        <f t="shared" si="5"/>
        <v>169.1</v>
      </c>
    </row>
    <row r="34" spans="2:9" s="4" customFormat="1" ht="78.75" x14ac:dyDescent="0.25">
      <c r="B34" s="19" t="s">
        <v>49</v>
      </c>
      <c r="C34" s="18" t="s">
        <v>46</v>
      </c>
      <c r="D34" s="18" t="s">
        <v>48</v>
      </c>
      <c r="E34" s="18" t="s">
        <v>50</v>
      </c>
      <c r="F34" s="18" t="s">
        <v>17</v>
      </c>
      <c r="G34" s="17">
        <v>136</v>
      </c>
      <c r="H34" s="17">
        <v>147</v>
      </c>
      <c r="I34" s="17">
        <v>158.19999999999999</v>
      </c>
    </row>
    <row r="35" spans="2:9" s="4" customFormat="1" ht="78.75" x14ac:dyDescent="0.25">
      <c r="B35" s="19" t="s">
        <v>125</v>
      </c>
      <c r="C35" s="18" t="s">
        <v>46</v>
      </c>
      <c r="D35" s="18" t="s">
        <v>48</v>
      </c>
      <c r="E35" s="18" t="s">
        <v>50</v>
      </c>
      <c r="F35" s="18" t="s">
        <v>20</v>
      </c>
      <c r="G35" s="17">
        <v>5</v>
      </c>
      <c r="H35" s="17">
        <v>8</v>
      </c>
      <c r="I35" s="17">
        <v>10.9</v>
      </c>
    </row>
    <row r="36" spans="2:9" s="4" customFormat="1" ht="31.5" x14ac:dyDescent="0.25">
      <c r="B36" s="20" t="s">
        <v>51</v>
      </c>
      <c r="C36" s="18" t="s">
        <v>48</v>
      </c>
      <c r="D36" s="18" t="s">
        <v>12</v>
      </c>
      <c r="E36" s="18"/>
      <c r="F36" s="18"/>
      <c r="G36" s="17">
        <f>SUM(G37)</f>
        <v>56.2</v>
      </c>
      <c r="H36" s="17">
        <f t="shared" ref="H36:I36" si="6">SUM(H37)</f>
        <v>58.5</v>
      </c>
      <c r="I36" s="17">
        <f t="shared" si="6"/>
        <v>58.5</v>
      </c>
    </row>
    <row r="37" spans="2:9" s="4" customFormat="1" ht="31.5" x14ac:dyDescent="0.25">
      <c r="B37" s="20" t="s">
        <v>52</v>
      </c>
      <c r="C37" s="18" t="s">
        <v>48</v>
      </c>
      <c r="D37" s="18" t="s">
        <v>53</v>
      </c>
      <c r="E37" s="18"/>
      <c r="F37" s="18"/>
      <c r="G37" s="17">
        <f>SUM(G38:G39)</f>
        <v>56.2</v>
      </c>
      <c r="H37" s="17">
        <f t="shared" ref="H37:I37" si="7">SUM(H38:H39)</f>
        <v>58.5</v>
      </c>
      <c r="I37" s="17">
        <f t="shared" si="7"/>
        <v>58.5</v>
      </c>
    </row>
    <row r="38" spans="2:9" s="4" customFormat="1" ht="110.25" x14ac:dyDescent="0.25">
      <c r="B38" s="19" t="s">
        <v>54</v>
      </c>
      <c r="C38" s="18" t="s">
        <v>48</v>
      </c>
      <c r="D38" s="18" t="s">
        <v>53</v>
      </c>
      <c r="E38" s="18" t="s">
        <v>55</v>
      </c>
      <c r="F38" s="18" t="s">
        <v>20</v>
      </c>
      <c r="G38" s="17">
        <v>52</v>
      </c>
      <c r="H38" s="17">
        <v>54.1</v>
      </c>
      <c r="I38" s="17">
        <v>54.1</v>
      </c>
    </row>
    <row r="39" spans="2:9" s="4" customFormat="1" ht="126" x14ac:dyDescent="0.25">
      <c r="B39" s="19" t="s">
        <v>56</v>
      </c>
      <c r="C39" s="18" t="s">
        <v>48</v>
      </c>
      <c r="D39" s="18" t="s">
        <v>53</v>
      </c>
      <c r="E39" s="18" t="s">
        <v>57</v>
      </c>
      <c r="F39" s="18" t="s">
        <v>20</v>
      </c>
      <c r="G39" s="17">
        <v>4.2</v>
      </c>
      <c r="H39" s="17">
        <v>4.4000000000000004</v>
      </c>
      <c r="I39" s="17">
        <v>4.4000000000000004</v>
      </c>
    </row>
    <row r="40" spans="2:9" s="4" customFormat="1" ht="15.75" x14ac:dyDescent="0.25">
      <c r="B40" s="20" t="s">
        <v>58</v>
      </c>
      <c r="C40" s="18" t="s">
        <v>14</v>
      </c>
      <c r="D40" s="18" t="s">
        <v>12</v>
      </c>
      <c r="E40" s="18"/>
      <c r="F40" s="18"/>
      <c r="G40" s="17">
        <f>G41+G43</f>
        <v>705.9</v>
      </c>
      <c r="H40" s="17"/>
      <c r="I40" s="17"/>
    </row>
    <row r="41" spans="2:9" s="4" customFormat="1" ht="15.75" x14ac:dyDescent="0.25">
      <c r="B41" s="20" t="s">
        <v>128</v>
      </c>
      <c r="C41" s="18" t="s">
        <v>14</v>
      </c>
      <c r="D41" s="18" t="s">
        <v>59</v>
      </c>
      <c r="E41" s="18"/>
      <c r="F41" s="18"/>
      <c r="G41" s="17">
        <f>G42</f>
        <v>678.9</v>
      </c>
      <c r="H41" s="17"/>
      <c r="I41" s="17"/>
    </row>
    <row r="42" spans="2:9" s="4" customFormat="1" ht="94.5" x14ac:dyDescent="0.25">
      <c r="B42" s="19" t="s">
        <v>60</v>
      </c>
      <c r="C42" s="18" t="s">
        <v>14</v>
      </c>
      <c r="D42" s="18" t="s">
        <v>59</v>
      </c>
      <c r="E42" s="18" t="s">
        <v>61</v>
      </c>
      <c r="F42" s="18" t="s">
        <v>20</v>
      </c>
      <c r="G42" s="17">
        <v>678.9</v>
      </c>
      <c r="H42" s="17"/>
      <c r="I42" s="17"/>
    </row>
    <row r="43" spans="2:9" s="4" customFormat="1" ht="15.75" x14ac:dyDescent="0.25">
      <c r="B43" s="19" t="s">
        <v>118</v>
      </c>
      <c r="C43" s="18" t="s">
        <v>14</v>
      </c>
      <c r="D43" s="18" t="s">
        <v>119</v>
      </c>
      <c r="E43" s="18"/>
      <c r="F43" s="18"/>
      <c r="G43" s="17">
        <f>G44</f>
        <v>27</v>
      </c>
      <c r="H43" s="17"/>
      <c r="I43" s="17"/>
    </row>
    <row r="44" spans="2:9" s="4" customFormat="1" ht="94.5" x14ac:dyDescent="0.25">
      <c r="B44" s="19" t="s">
        <v>120</v>
      </c>
      <c r="C44" s="18" t="s">
        <v>14</v>
      </c>
      <c r="D44" s="18" t="s">
        <v>119</v>
      </c>
      <c r="E44" s="21" t="s">
        <v>121</v>
      </c>
      <c r="F44" s="18" t="s">
        <v>20</v>
      </c>
      <c r="G44" s="17">
        <v>27</v>
      </c>
      <c r="H44" s="17"/>
      <c r="I44" s="17"/>
    </row>
    <row r="45" spans="2:9" s="4" customFormat="1" ht="15.75" x14ac:dyDescent="0.25">
      <c r="B45" s="20" t="s">
        <v>62</v>
      </c>
      <c r="C45" s="18" t="s">
        <v>63</v>
      </c>
      <c r="D45" s="18" t="s">
        <v>12</v>
      </c>
      <c r="E45" s="18"/>
      <c r="F45" s="18"/>
      <c r="G45" s="17">
        <f>SUM(G46+G50+G54)</f>
        <v>8039.4000000000005</v>
      </c>
      <c r="H45" s="17">
        <f>SUM(H46+H50+H54)</f>
        <v>11426.8</v>
      </c>
      <c r="I45" s="17">
        <f>SUM(I46+I50+I54)</f>
        <v>3792.6000000000004</v>
      </c>
    </row>
    <row r="46" spans="2:9" s="4" customFormat="1" ht="15.75" x14ac:dyDescent="0.25">
      <c r="B46" s="20" t="s">
        <v>64</v>
      </c>
      <c r="C46" s="18" t="s">
        <v>63</v>
      </c>
      <c r="D46" s="18" t="s">
        <v>11</v>
      </c>
      <c r="E46" s="18"/>
      <c r="F46" s="18"/>
      <c r="G46" s="17">
        <f>SUM(G47:G48)</f>
        <v>1236.8</v>
      </c>
      <c r="H46" s="17">
        <f>SUM(H47:H49)</f>
        <v>8238.9</v>
      </c>
      <c r="I46" s="17">
        <f>SUM(I47:I49)</f>
        <v>1263.7</v>
      </c>
    </row>
    <row r="47" spans="2:9" s="4" customFormat="1" ht="110.25" x14ac:dyDescent="0.25">
      <c r="B47" s="19" t="s">
        <v>65</v>
      </c>
      <c r="C47" s="18" t="s">
        <v>63</v>
      </c>
      <c r="D47" s="18" t="s">
        <v>11</v>
      </c>
      <c r="E47" s="18" t="s">
        <v>66</v>
      </c>
      <c r="F47" s="18" t="s">
        <v>20</v>
      </c>
      <c r="G47" s="17">
        <v>166</v>
      </c>
      <c r="H47" s="17">
        <v>158.4</v>
      </c>
      <c r="I47" s="17">
        <v>158.4</v>
      </c>
    </row>
    <row r="48" spans="2:9" s="4" customFormat="1" ht="94.5" x14ac:dyDescent="0.25">
      <c r="B48" s="19" t="s">
        <v>67</v>
      </c>
      <c r="C48" s="18" t="s">
        <v>63</v>
      </c>
      <c r="D48" s="18" t="s">
        <v>11</v>
      </c>
      <c r="E48" s="18" t="s">
        <v>68</v>
      </c>
      <c r="F48" s="18" t="s">
        <v>20</v>
      </c>
      <c r="G48" s="17">
        <v>1070.8</v>
      </c>
      <c r="H48" s="17">
        <v>1105.3</v>
      </c>
      <c r="I48" s="17">
        <v>1105.3</v>
      </c>
    </row>
    <row r="49" spans="2:12" s="4" customFormat="1" ht="110.25" x14ac:dyDescent="0.25">
      <c r="B49" s="22" t="s">
        <v>134</v>
      </c>
      <c r="C49" s="18" t="s">
        <v>63</v>
      </c>
      <c r="D49" s="18" t="s">
        <v>11</v>
      </c>
      <c r="E49" s="18" t="s">
        <v>133</v>
      </c>
      <c r="F49" s="18" t="s">
        <v>113</v>
      </c>
      <c r="G49" s="17">
        <v>0</v>
      </c>
      <c r="H49" s="17">
        <v>6975.2</v>
      </c>
      <c r="I49" s="17">
        <v>0</v>
      </c>
    </row>
    <row r="50" spans="2:12" s="4" customFormat="1" ht="15.75" x14ac:dyDescent="0.25">
      <c r="B50" s="20" t="s">
        <v>69</v>
      </c>
      <c r="C50" s="18" t="s">
        <v>63</v>
      </c>
      <c r="D50" s="18" t="s">
        <v>46</v>
      </c>
      <c r="E50" s="18"/>
      <c r="F50" s="18"/>
      <c r="G50" s="17">
        <f>G51+G52+G53</f>
        <v>1877</v>
      </c>
      <c r="H50" s="17">
        <f>H51+H52</f>
        <v>482.40000000000003</v>
      </c>
      <c r="I50" s="17">
        <f>I52+I51</f>
        <v>482.40000000000003</v>
      </c>
    </row>
    <row r="51" spans="2:12" s="4" customFormat="1" ht="94.5" x14ac:dyDescent="0.25">
      <c r="B51" s="20" t="s">
        <v>112</v>
      </c>
      <c r="C51" s="18" t="s">
        <v>63</v>
      </c>
      <c r="D51" s="18" t="s">
        <v>46</v>
      </c>
      <c r="E51" s="18" t="s">
        <v>111</v>
      </c>
      <c r="F51" s="18" t="s">
        <v>20</v>
      </c>
      <c r="G51" s="17">
        <v>102.2</v>
      </c>
      <c r="H51" s="17">
        <v>106.3</v>
      </c>
      <c r="I51" s="17">
        <v>106.3</v>
      </c>
    </row>
    <row r="52" spans="2:12" s="4" customFormat="1" ht="94.5" x14ac:dyDescent="0.25">
      <c r="B52" s="19" t="s">
        <v>70</v>
      </c>
      <c r="C52" s="18" t="s">
        <v>63</v>
      </c>
      <c r="D52" s="18" t="s">
        <v>46</v>
      </c>
      <c r="E52" s="18" t="s">
        <v>71</v>
      </c>
      <c r="F52" s="18" t="s">
        <v>20</v>
      </c>
      <c r="G52" s="17">
        <v>362</v>
      </c>
      <c r="H52" s="17">
        <v>376.1</v>
      </c>
      <c r="I52" s="17">
        <v>376.1</v>
      </c>
      <c r="L52" s="4" t="s">
        <v>114</v>
      </c>
    </row>
    <row r="53" spans="2:12" s="4" customFormat="1" ht="126" x14ac:dyDescent="0.25">
      <c r="B53" s="19" t="s">
        <v>110</v>
      </c>
      <c r="C53" s="18" t="s">
        <v>63</v>
      </c>
      <c r="D53" s="18" t="s">
        <v>46</v>
      </c>
      <c r="E53" s="18" t="s">
        <v>115</v>
      </c>
      <c r="F53" s="18" t="s">
        <v>109</v>
      </c>
      <c r="G53" s="17">
        <v>1412.8</v>
      </c>
      <c r="H53" s="17"/>
      <c r="I53" s="17"/>
    </row>
    <row r="54" spans="2:12" s="4" customFormat="1" ht="15.75" x14ac:dyDescent="0.25">
      <c r="B54" s="20" t="s">
        <v>72</v>
      </c>
      <c r="C54" s="18" t="s">
        <v>63</v>
      </c>
      <c r="D54" s="18" t="s">
        <v>48</v>
      </c>
      <c r="E54" s="18"/>
      <c r="F54" s="18"/>
      <c r="G54" s="17">
        <f>SUM(G55:G57)</f>
        <v>4925.6000000000004</v>
      </c>
      <c r="H54" s="17">
        <f>SUM(H55:H57)</f>
        <v>2705.5</v>
      </c>
      <c r="I54" s="17">
        <f>SUM(I55:I57)</f>
        <v>2046.5</v>
      </c>
    </row>
    <row r="55" spans="2:12" s="4" customFormat="1" ht="94.5" x14ac:dyDescent="0.25">
      <c r="B55" s="19" t="s">
        <v>73</v>
      </c>
      <c r="C55" s="18" t="s">
        <v>63</v>
      </c>
      <c r="D55" s="18" t="s">
        <v>48</v>
      </c>
      <c r="E55" s="18" t="s">
        <v>74</v>
      </c>
      <c r="F55" s="18" t="s">
        <v>20</v>
      </c>
      <c r="G55" s="17">
        <v>1370.3</v>
      </c>
      <c r="H55" s="17">
        <v>1169.8</v>
      </c>
      <c r="I55" s="17">
        <v>1210.4000000000001</v>
      </c>
    </row>
    <row r="56" spans="2:12" s="4" customFormat="1" ht="110.25" x14ac:dyDescent="0.25">
      <c r="B56" s="19" t="s">
        <v>75</v>
      </c>
      <c r="C56" s="18" t="s">
        <v>63</v>
      </c>
      <c r="D56" s="18" t="s">
        <v>48</v>
      </c>
      <c r="E56" s="18" t="s">
        <v>76</v>
      </c>
      <c r="F56" s="18" t="s">
        <v>20</v>
      </c>
      <c r="G56" s="17">
        <v>967.1</v>
      </c>
      <c r="H56" s="17">
        <v>770.3</v>
      </c>
      <c r="I56" s="17">
        <v>274</v>
      </c>
    </row>
    <row r="57" spans="2:12" s="4" customFormat="1" ht="94.5" x14ac:dyDescent="0.25">
      <c r="B57" s="19" t="s">
        <v>77</v>
      </c>
      <c r="C57" s="18" t="s">
        <v>63</v>
      </c>
      <c r="D57" s="18" t="s">
        <v>48</v>
      </c>
      <c r="E57" s="18" t="s">
        <v>78</v>
      </c>
      <c r="F57" s="18" t="s">
        <v>20</v>
      </c>
      <c r="G57" s="17">
        <v>2588.1999999999998</v>
      </c>
      <c r="H57" s="17">
        <v>765.4</v>
      </c>
      <c r="I57" s="17">
        <v>562.1</v>
      </c>
    </row>
    <row r="58" spans="2:12" s="4" customFormat="1" ht="15.75" x14ac:dyDescent="0.25">
      <c r="B58" s="20" t="s">
        <v>79</v>
      </c>
      <c r="C58" s="18" t="s">
        <v>23</v>
      </c>
      <c r="D58" s="18" t="s">
        <v>12</v>
      </c>
      <c r="E58" s="18"/>
      <c r="F58" s="18"/>
      <c r="G58" s="17">
        <f>G59</f>
        <v>15.6</v>
      </c>
      <c r="H58" s="17">
        <f t="shared" ref="H58:I59" si="8">H59</f>
        <v>16.2</v>
      </c>
      <c r="I58" s="17">
        <f t="shared" si="8"/>
        <v>16.899999999999999</v>
      </c>
    </row>
    <row r="59" spans="2:12" s="4" customFormat="1" ht="15.75" x14ac:dyDescent="0.25">
      <c r="B59" s="20" t="s">
        <v>80</v>
      </c>
      <c r="C59" s="18" t="s">
        <v>23</v>
      </c>
      <c r="D59" s="18" t="s">
        <v>63</v>
      </c>
      <c r="E59" s="18"/>
      <c r="F59" s="18"/>
      <c r="G59" s="17">
        <f>G60</f>
        <v>15.6</v>
      </c>
      <c r="H59" s="17">
        <f t="shared" si="8"/>
        <v>16.2</v>
      </c>
      <c r="I59" s="17">
        <f t="shared" si="8"/>
        <v>16.899999999999999</v>
      </c>
    </row>
    <row r="60" spans="2:12" s="4" customFormat="1" ht="94.5" x14ac:dyDescent="0.25">
      <c r="B60" s="19" t="s">
        <v>81</v>
      </c>
      <c r="C60" s="18" t="s">
        <v>23</v>
      </c>
      <c r="D60" s="18" t="s">
        <v>63</v>
      </c>
      <c r="E60" s="18" t="s">
        <v>82</v>
      </c>
      <c r="F60" s="18" t="s">
        <v>20</v>
      </c>
      <c r="G60" s="17">
        <v>15.6</v>
      </c>
      <c r="H60" s="17">
        <v>16.2</v>
      </c>
      <c r="I60" s="17">
        <v>16.899999999999999</v>
      </c>
    </row>
    <row r="61" spans="2:12" s="4" customFormat="1" ht="15.75" x14ac:dyDescent="0.25">
      <c r="B61" s="20" t="s">
        <v>83</v>
      </c>
      <c r="C61" s="18" t="s">
        <v>84</v>
      </c>
      <c r="D61" s="18" t="s">
        <v>12</v>
      </c>
      <c r="E61" s="18"/>
      <c r="F61" s="18"/>
      <c r="G61" s="17">
        <f>SUM(G62)</f>
        <v>13212.93</v>
      </c>
      <c r="H61" s="17">
        <f t="shared" ref="H61:I61" si="9">SUM(H62)</f>
        <v>7016.7</v>
      </c>
      <c r="I61" s="17">
        <f t="shared" si="9"/>
        <v>7377.4</v>
      </c>
    </row>
    <row r="62" spans="2:12" s="4" customFormat="1" ht="15.75" x14ac:dyDescent="0.25">
      <c r="B62" s="20" t="s">
        <v>85</v>
      </c>
      <c r="C62" s="18" t="s">
        <v>84</v>
      </c>
      <c r="D62" s="18" t="s">
        <v>11</v>
      </c>
      <c r="E62" s="18"/>
      <c r="F62" s="18"/>
      <c r="G62" s="17">
        <f>SUM(G63:G64)</f>
        <v>13212.93</v>
      </c>
      <c r="H62" s="17">
        <f>SUM(H63:H63)</f>
        <v>7016.7</v>
      </c>
      <c r="I62" s="17">
        <f>SUM(I63:I63)</f>
        <v>7377.4</v>
      </c>
    </row>
    <row r="63" spans="2:12" s="4" customFormat="1" ht="78.75" x14ac:dyDescent="0.25">
      <c r="B63" s="19" t="s">
        <v>86</v>
      </c>
      <c r="C63" s="18" t="s">
        <v>84</v>
      </c>
      <c r="D63" s="18" t="s">
        <v>11</v>
      </c>
      <c r="E63" s="18" t="s">
        <v>87</v>
      </c>
      <c r="F63" s="18" t="s">
        <v>88</v>
      </c>
      <c r="G63" s="17">
        <v>6454.2</v>
      </c>
      <c r="H63" s="17">
        <v>7016.7</v>
      </c>
      <c r="I63" s="17">
        <v>7377.4</v>
      </c>
    </row>
    <row r="64" spans="2:12" s="4" customFormat="1" ht="63" x14ac:dyDescent="0.25">
      <c r="B64" s="19" t="s">
        <v>130</v>
      </c>
      <c r="C64" s="18" t="s">
        <v>84</v>
      </c>
      <c r="D64" s="18" t="s">
        <v>11</v>
      </c>
      <c r="E64" s="18" t="s">
        <v>129</v>
      </c>
      <c r="F64" s="18" t="s">
        <v>88</v>
      </c>
      <c r="G64" s="17">
        <v>6758.73</v>
      </c>
      <c r="H64" s="17">
        <v>0</v>
      </c>
      <c r="I64" s="17">
        <v>0</v>
      </c>
    </row>
    <row r="65" spans="2:9" s="4" customFormat="1" ht="15.75" x14ac:dyDescent="0.25">
      <c r="B65" s="20" t="s">
        <v>89</v>
      </c>
      <c r="C65" s="18" t="s">
        <v>53</v>
      </c>
      <c r="D65" s="18" t="s">
        <v>12</v>
      </c>
      <c r="E65" s="18"/>
      <c r="F65" s="18"/>
      <c r="G65" s="17">
        <f>G66</f>
        <v>243.9</v>
      </c>
      <c r="H65" s="17">
        <f t="shared" ref="H65:I66" si="10">H66</f>
        <v>243.9</v>
      </c>
      <c r="I65" s="17">
        <f t="shared" si="10"/>
        <v>243.9</v>
      </c>
    </row>
    <row r="66" spans="2:9" s="4" customFormat="1" ht="15.75" x14ac:dyDescent="0.25">
      <c r="B66" s="20" t="s">
        <v>90</v>
      </c>
      <c r="C66" s="18" t="s">
        <v>53</v>
      </c>
      <c r="D66" s="18" t="s">
        <v>11</v>
      </c>
      <c r="E66" s="18"/>
      <c r="F66" s="18"/>
      <c r="G66" s="17">
        <f>G67</f>
        <v>243.9</v>
      </c>
      <c r="H66" s="17">
        <f t="shared" si="10"/>
        <v>243.9</v>
      </c>
      <c r="I66" s="17">
        <f t="shared" si="10"/>
        <v>243.9</v>
      </c>
    </row>
    <row r="67" spans="2:9" s="4" customFormat="1" ht="126" x14ac:dyDescent="0.25">
      <c r="B67" s="19" t="s">
        <v>91</v>
      </c>
      <c r="C67" s="18" t="s">
        <v>53</v>
      </c>
      <c r="D67" s="18" t="s">
        <v>11</v>
      </c>
      <c r="E67" s="18" t="s">
        <v>92</v>
      </c>
      <c r="F67" s="18" t="s">
        <v>93</v>
      </c>
      <c r="G67" s="17">
        <v>243.9</v>
      </c>
      <c r="H67" s="17">
        <v>243.9</v>
      </c>
      <c r="I67" s="17">
        <v>243.9</v>
      </c>
    </row>
    <row r="68" spans="2:9" s="4" customFormat="1" ht="15.75" x14ac:dyDescent="0.25">
      <c r="B68" s="20" t="s">
        <v>94</v>
      </c>
      <c r="C68" s="18" t="s">
        <v>26</v>
      </c>
      <c r="D68" s="18" t="s">
        <v>12</v>
      </c>
      <c r="E68" s="18"/>
      <c r="F68" s="18"/>
      <c r="G68" s="17">
        <f>SUM(G69)</f>
        <v>575.6</v>
      </c>
      <c r="H68" s="17">
        <f t="shared" ref="H68:I68" si="11">SUM(H69)</f>
        <v>20.8</v>
      </c>
      <c r="I68" s="17">
        <f t="shared" si="11"/>
        <v>21.6</v>
      </c>
    </row>
    <row r="69" spans="2:9" s="4" customFormat="1" ht="15.75" x14ac:dyDescent="0.25">
      <c r="B69" s="20" t="s">
        <v>95</v>
      </c>
      <c r="C69" s="18" t="s">
        <v>26</v>
      </c>
      <c r="D69" s="18" t="s">
        <v>46</v>
      </c>
      <c r="E69" s="18"/>
      <c r="F69" s="18"/>
      <c r="G69" s="17">
        <f>SUM(G70:G72)</f>
        <v>575.6</v>
      </c>
      <c r="H69" s="17">
        <f>SUM(H70:H72)</f>
        <v>20.8</v>
      </c>
      <c r="I69" s="17">
        <f>SUM(I70:I72)</f>
        <v>21.6</v>
      </c>
    </row>
    <row r="70" spans="2:9" s="4" customFormat="1" ht="78.75" x14ac:dyDescent="0.25">
      <c r="B70" s="19" t="s">
        <v>96</v>
      </c>
      <c r="C70" s="18" t="s">
        <v>26</v>
      </c>
      <c r="D70" s="18" t="s">
        <v>46</v>
      </c>
      <c r="E70" s="18" t="s">
        <v>97</v>
      </c>
      <c r="F70" s="18" t="s">
        <v>20</v>
      </c>
      <c r="G70" s="17">
        <v>20</v>
      </c>
      <c r="H70" s="17">
        <v>20.8</v>
      </c>
      <c r="I70" s="17">
        <v>21.6</v>
      </c>
    </row>
    <row r="71" spans="2:9" s="4" customFormat="1" ht="78.75" x14ac:dyDescent="0.25">
      <c r="B71" s="19" t="s">
        <v>131</v>
      </c>
      <c r="C71" s="18" t="s">
        <v>26</v>
      </c>
      <c r="D71" s="18" t="s">
        <v>46</v>
      </c>
      <c r="E71" s="18" t="s">
        <v>132</v>
      </c>
      <c r="F71" s="18" t="s">
        <v>20</v>
      </c>
      <c r="G71" s="17">
        <v>473.1</v>
      </c>
      <c r="H71" s="17"/>
      <c r="I71" s="17"/>
    </row>
    <row r="72" spans="2:9" ht="119.25" customHeight="1" x14ac:dyDescent="0.25">
      <c r="B72" s="19" t="s">
        <v>126</v>
      </c>
      <c r="C72" s="18" t="s">
        <v>26</v>
      </c>
      <c r="D72" s="18" t="s">
        <v>46</v>
      </c>
      <c r="E72" s="18" t="s">
        <v>127</v>
      </c>
      <c r="F72" s="18" t="s">
        <v>20</v>
      </c>
      <c r="G72" s="17">
        <v>82.5</v>
      </c>
      <c r="H72" s="17"/>
      <c r="I72" s="17"/>
    </row>
  </sheetData>
  <mergeCells count="10">
    <mergeCell ref="E10:E11"/>
    <mergeCell ref="B8:I8"/>
    <mergeCell ref="H9:I9"/>
    <mergeCell ref="F10:F11"/>
    <mergeCell ref="I10:I11"/>
    <mergeCell ref="H10:H11"/>
    <mergeCell ref="C10:C11"/>
    <mergeCell ref="D10:D11"/>
    <mergeCell ref="G10:G11"/>
    <mergeCell ref="B10:B11"/>
  </mergeCells>
  <phoneticPr fontId="11" type="noConversion"/>
  <pageMargins left="0.98425196850393704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2023-12-27T13:48:16Z</cp:lastPrinted>
  <dcterms:created xsi:type="dcterms:W3CDTF">2022-03-31T13:07:30Z</dcterms:created>
  <dcterms:modified xsi:type="dcterms:W3CDTF">2023-12-28T07:06:02Z</dcterms:modified>
</cp:coreProperties>
</file>