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630" yWindow="540" windowWidth="24240" windowHeight="12210"/>
  </bookViews>
  <sheets>
    <sheet name="2023-2025" sheetId="1" r:id="rId1"/>
    <sheet name="2022-2024" sheetId="2" r:id="rId2"/>
  </sheets>
  <definedNames>
    <definedName name="_xlnm.Print_Area" localSheetId="1">'2022-2024'!$A$1:$E$62</definedName>
    <definedName name="_xlnm.Print_Area" localSheetId="0">'2023-2025'!$A$1:$E$63</definedName>
  </definedNames>
  <calcPr calcId="145621"/>
</workbook>
</file>

<file path=xl/calcChain.xml><?xml version="1.0" encoding="utf-8"?>
<calcChain xmlns="http://schemas.openxmlformats.org/spreadsheetml/2006/main">
  <c r="C49" i="1" l="1"/>
  <c r="C54" i="1" l="1"/>
  <c r="C60" i="1" l="1"/>
  <c r="C61" i="1"/>
  <c r="C56" i="1" l="1"/>
  <c r="C61" i="2" l="1"/>
  <c r="D60" i="2"/>
  <c r="C60" i="2"/>
  <c r="C59" i="2"/>
  <c r="D58" i="2"/>
  <c r="C58" i="2"/>
  <c r="C57" i="2" s="1"/>
  <c r="E57" i="2"/>
  <c r="D57" i="2"/>
  <c r="E55" i="2"/>
  <c r="E52" i="2" s="1"/>
  <c r="D55" i="2"/>
  <c r="C55" i="2"/>
  <c r="C52" i="2" s="1"/>
  <c r="D52" i="2"/>
  <c r="E50" i="2"/>
  <c r="E49" i="2" s="1"/>
  <c r="D50" i="2"/>
  <c r="C50" i="2"/>
  <c r="C49" i="2" s="1"/>
  <c r="D49" i="2"/>
  <c r="C47" i="2"/>
  <c r="E45" i="2"/>
  <c r="D45" i="2"/>
  <c r="D44" i="2" s="1"/>
  <c r="D43" i="2" s="1"/>
  <c r="D42" i="2" s="1"/>
  <c r="C45" i="2"/>
  <c r="E44" i="2"/>
  <c r="E43" i="2" s="1"/>
  <c r="E42" i="2" s="1"/>
  <c r="E62" i="2" s="1"/>
  <c r="C44" i="2"/>
  <c r="C40" i="2"/>
  <c r="C39" i="2"/>
  <c r="E37" i="2"/>
  <c r="D37" i="2"/>
  <c r="D36" i="2" s="1"/>
  <c r="D35" i="2" s="1"/>
  <c r="C37" i="2"/>
  <c r="E36" i="2"/>
  <c r="E35" i="2" s="1"/>
  <c r="C36" i="2"/>
  <c r="C35" i="2" s="1"/>
  <c r="E33" i="2"/>
  <c r="D33" i="2"/>
  <c r="C33" i="2"/>
  <c r="E31" i="2"/>
  <c r="D31" i="2"/>
  <c r="C31" i="2"/>
  <c r="E30" i="2"/>
  <c r="D30" i="2"/>
  <c r="C30" i="2"/>
  <c r="E28" i="2"/>
  <c r="D28" i="2"/>
  <c r="C28" i="2"/>
  <c r="E27" i="2"/>
  <c r="D27" i="2"/>
  <c r="C27" i="2"/>
  <c r="E25" i="2"/>
  <c r="D25" i="2"/>
  <c r="C25" i="2"/>
  <c r="E22" i="2"/>
  <c r="E21" i="2" s="1"/>
  <c r="E20" i="2" s="1"/>
  <c r="E19" i="2" s="1"/>
  <c r="D22" i="2"/>
  <c r="C22" i="2"/>
  <c r="C21" i="2" s="1"/>
  <c r="C20" i="2" s="1"/>
  <c r="D21" i="2"/>
  <c r="D20" i="2" s="1"/>
  <c r="D19" i="2" s="1"/>
  <c r="E58" i="1"/>
  <c r="D58" i="1"/>
  <c r="C58" i="1"/>
  <c r="C55" i="1" s="1"/>
  <c r="D56" i="1"/>
  <c r="E55" i="1"/>
  <c r="D55" i="1"/>
  <c r="E53" i="1"/>
  <c r="D53" i="1"/>
  <c r="C53" i="1"/>
  <c r="C50" i="1" s="1"/>
  <c r="E50" i="1"/>
  <c r="D50" i="1"/>
  <c r="E48" i="1"/>
  <c r="D48" i="1"/>
  <c r="C48" i="1"/>
  <c r="C47" i="1" s="1"/>
  <c r="E47" i="1"/>
  <c r="D47" i="1"/>
  <c r="C45" i="1"/>
  <c r="E43" i="1"/>
  <c r="D43" i="1"/>
  <c r="C43" i="1"/>
  <c r="E42" i="1"/>
  <c r="D42" i="1"/>
  <c r="C42" i="1"/>
  <c r="E41" i="1"/>
  <c r="D41" i="1"/>
  <c r="E40" i="1"/>
  <c r="D40" i="1"/>
  <c r="E38" i="1"/>
  <c r="E37" i="1" s="1"/>
  <c r="E36" i="1" s="1"/>
  <c r="D38" i="1"/>
  <c r="C38" i="1"/>
  <c r="C37" i="1" s="1"/>
  <c r="C36" i="1" s="1"/>
  <c r="D37" i="1"/>
  <c r="D36" i="1" s="1"/>
  <c r="E34" i="1"/>
  <c r="D34" i="1"/>
  <c r="C34" i="1"/>
  <c r="E32" i="1"/>
  <c r="E31" i="1" s="1"/>
  <c r="D32" i="1"/>
  <c r="C32" i="1"/>
  <c r="C31" i="1" s="1"/>
  <c r="D31" i="1"/>
  <c r="E29" i="1"/>
  <c r="E28" i="1" s="1"/>
  <c r="D29" i="1"/>
  <c r="C29" i="1"/>
  <c r="D28" i="1"/>
  <c r="E25" i="1"/>
  <c r="D25" i="1"/>
  <c r="C25" i="1"/>
  <c r="E23" i="1"/>
  <c r="D23" i="1"/>
  <c r="D22" i="1" s="1"/>
  <c r="D21" i="1" s="1"/>
  <c r="D20" i="1" s="1"/>
  <c r="C23" i="1"/>
  <c r="E22" i="1"/>
  <c r="E21" i="1" s="1"/>
  <c r="E20" i="1" s="1"/>
  <c r="C22" i="1"/>
  <c r="C41" i="1" l="1"/>
  <c r="C40" i="1" s="1"/>
  <c r="C28" i="1"/>
  <c r="D63" i="1"/>
  <c r="D62" i="2"/>
  <c r="C21" i="1"/>
  <c r="C20" i="1" s="1"/>
  <c r="E63" i="1"/>
  <c r="C19" i="2"/>
  <c r="C43" i="2"/>
  <c r="C42" i="2" s="1"/>
  <c r="C63" i="1" l="1"/>
  <c r="C62" i="2"/>
</calcChain>
</file>

<file path=xl/sharedStrings.xml><?xml version="1.0" encoding="utf-8"?>
<sst xmlns="http://schemas.openxmlformats.org/spreadsheetml/2006/main" count="206" uniqueCount="122">
  <si>
    <t>Приложение 1</t>
  </si>
  <si>
    <t>к решению Собрания депутатов Михайловского сельского поселения</t>
  </si>
  <si>
    <t xml:space="preserve">Михайловского сельского поселения от 26.12.2023 № 19 "О бюджете </t>
  </si>
  <si>
    <t xml:space="preserve">Михайловского сельского Красносулинского района на 2024 год и на </t>
  </si>
  <si>
    <t>плановый период 2025 и 2026 годов"</t>
  </si>
  <si>
    <t>от 26.12.2023  № 19 "О бюджете Михайловского сельского поселения</t>
  </si>
  <si>
    <t>Красносулинского района на 2024 год и на плановый период 2025 и 2026 годов"</t>
  </si>
  <si>
    <t>Объем поступлений доходов бюджета поселения  на 2024 год и на плановый период 2025 и 2026 годов</t>
  </si>
  <si>
    <t>(тыс. руб.)</t>
  </si>
  <si>
    <t>Код бюджетной классификации Российской Федерации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</si>
  <si>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</si>
  <si>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2024 г.</t>
  </si>
  <si>
    <t>2025 г.</t>
  </si>
  <si>
    <t>2026 г.</t>
  </si>
  <si>
    <t>ДОХОДЫ</t>
  </si>
  <si>
    <t xml:space="preserve">1 00 00000 00 0000 000 </t>
  </si>
  <si>
    <t>НАЛОГОВЫЕ И НЕНАЛОГОВЫЕ ДОХОДЫ</t>
  </si>
  <si>
    <t>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</si>
  <si>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</si>
  <si>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</si>
  <si>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</si>
  <si>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</si>
  <si>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</si>
  <si>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</si>
  <si>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</si>
  <si>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</si>
  <si>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</si>
  <si>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</si>
  <si>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</si>
  <si>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</si>
  <si>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</si>
  <si>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</si>
  <si>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</si>
  <si>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</si>
  <si>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</si>
  <si>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</si>
  <si>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</si>
  <si>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</si>
  <si>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</si>
  <si>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</si>
  <si>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</si>
  <si>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</si>
  <si>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</si>
  <si>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</si>
  <si>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>Неналоговые доходы</t>
  </si>
  <si>
    <t xml:space="preserve">1 16 00000 00 0000 000 </t>
  </si>
  <si>
    <t>ШТРАФЫ, САНКЦИИ, ВОЗМЕЩЕНИЕ УЩЕРБА</t>
  </si>
  <si>
    <t xml:space="preserve">1 16 02000 02 0000 140 </t>
  </si>
  <si>
    <t>Административные штрафы, установленные законами субъектов Российской Федерации об административных правонарушениях</t>
  </si>
  <si>
    <t xml:space="preserve">1 16 02020 02 0000 140 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</si>
  <si>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</si>
  <si>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</si>
  <si>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</si>
  <si>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</si>
  <si>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</si>
  <si>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 xml:space="preserve">2 02 10000 00 0000 150 </t>
  </si>
  <si>
    <t>Дотации бюджетам бюджетной системы Российской Федерации</t>
  </si>
  <si>
    <t xml:space="preserve">2 02 15001 00 0000 150 </t>
  </si>
  <si>
    <t>Дотации на выравнивание бюджетной обеспеченности</t>
  </si>
  <si>
    <t xml:space="preserve">2 02 15001 10 0000 150 </t>
  </si>
  <si>
    <t>Дотации бюджетам сельских поселений на выравнивание бюджетной обеспеченности из бюджета субъекта Российской Федерации</t>
  </si>
  <si>
    <t xml:space="preserve">2 02 15002 00 0000 150 </t>
  </si>
  <si>
    <t>Дотации бюджетам на поддержку мер по обеспечению сбалансированности бюджетов</t>
  </si>
  <si>
    <t xml:space="preserve">2 02 15002 10 0000 150 </t>
  </si>
  <si>
    <t>Дотации бюджетам сельских поселений на поддержку мер по обеспечению сбалансированности бюджетов</t>
  </si>
  <si>
    <t xml:space="preserve">2 02 20000 00 0000 150 </t>
  </si>
  <si>
    <t>Субсидии бюджетам бюджетной системы Российской Федерации (межбюджетные субсидии)</t>
  </si>
  <si>
    <t xml:space="preserve">2 02 25513 00 0000 150 </t>
  </si>
  <si>
    <t>Субсидии бюджетам на развитие сети учреждений культурно-досугового типа</t>
  </si>
  <si>
    <t xml:space="preserve">2 02 25513 10 0000 150 </t>
  </si>
  <si>
    <t>Субсидии бюджетам сельских поселений на развитие сети учреждений культурно-досугового типа</t>
  </si>
  <si>
    <t xml:space="preserve">2 02 30000 00 0000 150 </t>
  </si>
  <si>
    <t>Субвенции бюджетам бюджетной системы Российской Федерации</t>
  </si>
  <si>
    <t xml:space="preserve">2 02 30024 00 0000 150 </t>
  </si>
  <si>
    <t>Субвенции местным бюджетам на выполнение передаваемых полномочий субъектов Российской Федерации</t>
  </si>
  <si>
    <t xml:space="preserve">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</si>
  <si>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</si>
  <si>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2 02 35118 00 0000 150 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</si>
  <si>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</si>
  <si>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2 02 35118 10 0000 150 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</si>
  <si>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</si>
  <si>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2 02 40000 00 0000 150 </t>
  </si>
  <si>
    <t>Иные межбюджетные трансферты</t>
  </si>
  <si>
    <t xml:space="preserve">2 02 40014 00 0000 150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</si>
  <si>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</si>
  <si>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2 02 40014 10 0000 150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</si>
  <si>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</si>
  <si>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2 02 49999 00 0000 150 </t>
  </si>
  <si>
    <t>Прочие межбюджетные трансферты, передаваемые бюджетам</t>
  </si>
  <si>
    <t xml:space="preserve">2 02 49999 10 0000 150 </t>
  </si>
  <si>
    <t>Прочие межбюджетные трансферты, передаваемые бюджетам сельских поселений</t>
  </si>
  <si>
    <t>ИТОГО ДОХОДОВ</t>
  </si>
  <si>
    <t>от 27.10.2022 № 123 "О внесении изменений к Решению Собрания депутатов</t>
  </si>
  <si>
    <t xml:space="preserve">Михайловского сельского поселения от 27.12.2021 №96 "О бюджете </t>
  </si>
  <si>
    <t xml:space="preserve">Михайловского сельского Красносулинского района на 2022 год и на </t>
  </si>
  <si>
    <t>плановый период 2023 и 2024 годов"</t>
  </si>
  <si>
    <t>от 27.12.2021  № 96 "О бюджете Михайловского сельского поселения</t>
  </si>
  <si>
    <t>Красносулинского района на 2022 год и на плановый период 2023 и 2024 годов"</t>
  </si>
  <si>
    <t>Объем поступлений доходов бюджета поселения  на 2022 год и на плановый период 2023 и 2024 годов</t>
  </si>
  <si>
    <t>2022 г.</t>
  </si>
  <si>
    <t>2023 г.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</si>
  <si>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</si>
  <si>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</si>
  <si>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</si>
  <si>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1 17 00000 00 0000 000 </t>
  </si>
  <si>
    <t>ПРОЧИЕ НЕНАЛОГОВЫЕ ДОХОДЫ</t>
  </si>
  <si>
    <t xml:space="preserve">1 17 15030 10 0000 150 </t>
  </si>
  <si>
    <t>Инициативные платежи, зачисляемые в бюджеты сельских поселений</t>
  </si>
  <si>
    <t xml:space="preserve">1 17 15030 10 0002 150 </t>
  </si>
  <si>
    <t>Инициативные платежи, зачисляемые в бюджеты сельских поселений (Устройство универсальной спортивной площадки для мини-футбола, волейбола и баскетбола на территории Михайловского сельского поселения), зачисляемые в бюджеты сельских поселений</t>
  </si>
  <si>
    <t>2 02 20000 00 0000 150</t>
  </si>
  <si>
    <t>2 02 25576 00 0000 150</t>
  </si>
  <si>
    <t>Субсидии бюджетам на обеспечение комплексного развития сельских территорий</t>
  </si>
  <si>
    <t>2 02 25576 10 0000 150</t>
  </si>
  <si>
    <t>Субсидии бюджетам сельских поселений на обеспечение комплексного развития сельских территорий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</si>
  <si>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</si>
  <si>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 xml:space="preserve">2 07 00000 00 0000 150 </t>
  </si>
  <si>
    <t>2 07 05000 10 0000 150</t>
  </si>
  <si>
    <t>2 07 05030 10 0000 150</t>
  </si>
  <si>
    <t>ПРОЧИЕ БЕЗВОЗМЕЗДНЫЕ ПОСТУПЛЕНИЯ</t>
  </si>
  <si>
    <t>Прочие безвозмездные поступления в бюджеты сельских поселений</t>
  </si>
  <si>
    <t>от 24.12.2024 № 45 "О внесении изменений к Решению Собрания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</si>
</sst>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2" x14ac:knownFonts="1">
    <font>
      <sz val="11"/>
      <color rgb="FF000000"/>
      <name val="Calibri"/>
    </font>
    <font>
      <sz val="11"/>
      <color rgb="FF000000"/>
      <name val="Calibri"/>
      <scheme val="minor"/>
    </font>
    <font>
      <b/>
      <sz val="10"/>
      <name val="Times New Roman"/>
    </font>
    <font>
      <sz val="10"/>
      <name val="Times New Roman"/>
    </font>
    <font>
      <sz val="14"/>
      <name val="Times New Roman"/>
    </font>
    <font>
      <sz val="14"/>
      <color rgb="FF000000"/>
      <name val="Times New Roman"/>
    </font>
    <font>
      <b/>
      <sz val="14"/>
      <name val="Times New Roman"/>
    </font>
    <font>
      <sz val="12"/>
      <color rgb="FF000000"/>
      <name val="Times New Roman"/>
    </font>
    <font>
      <sz val="12"/>
      <color rgb="FF000000"/>
      <name val="Calibri"/>
      <scheme val="minor"/>
    </font>
    <font>
      <sz val="12"/>
      <color rgb="FF000000"/>
      <name val="Times New Roman CYR"/>
    </font>
    <font>
      <sz val="10"/>
      <name val="Arial"/>
    </font>
    <font>
      <sz val="12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1" fillId="0" borderId="0" xfId="0" applyNumberFormat="1" applyFont="1"/>
    <xf numFmtId="0" fontId="2" fillId="0" borderId="0" xfId="0" applyNumberFormat="1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1" fillId="0" borderId="0" xfId="0" applyNumberFormat="1" applyFont="1"/>
    <xf numFmtId="0" fontId="3" fillId="0" borderId="0" xfId="0" applyNumberFormat="1" applyFont="1" applyAlignment="1">
      <alignment horizontal="right"/>
    </xf>
    <xf numFmtId="0" fontId="4" fillId="0" borderId="0" xfId="0" applyNumberFormat="1" applyFont="1" applyAlignment="1">
      <alignment horizontal="center"/>
    </xf>
    <xf numFmtId="0" fontId="3" fillId="0" borderId="0" xfId="0" applyNumberFormat="1" applyFont="1" applyAlignment="1">
      <alignment vertical="top"/>
    </xf>
    <xf numFmtId="0" fontId="2" fillId="0" borderId="0" xfId="0" applyNumberFormat="1" applyFont="1" applyAlignment="1">
      <alignment horizontal="right" vertical="top"/>
    </xf>
    <xf numFmtId="0" fontId="1" fillId="0" borderId="0" xfId="0" applyNumberFormat="1" applyFont="1" applyAlignment="1">
      <alignment vertical="center"/>
    </xf>
    <xf numFmtId="0" fontId="4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vertical="center"/>
    </xf>
    <xf numFmtId="0" fontId="3" fillId="0" borderId="0" xfId="0" applyNumberFormat="1" applyFont="1" applyAlignment="1">
      <alignment horizontal="right" vertical="center"/>
    </xf>
    <xf numFmtId="9" fontId="4" fillId="0" borderId="0" xfId="0" applyNumberFormat="1" applyFont="1" applyAlignment="1">
      <alignment horizontal="center" vertical="center"/>
    </xf>
    <xf numFmtId="0" fontId="7" fillId="0" borderId="0" xfId="0" applyNumberFormat="1" applyFont="1"/>
    <xf numFmtId="0" fontId="7" fillId="0" borderId="0" xfId="0" applyNumberFormat="1" applyFont="1" applyAlignment="1">
      <alignment horizontal="right" vertical="center"/>
    </xf>
    <xf numFmtId="0" fontId="7" fillId="0" borderId="0" xfId="0" applyNumberFormat="1" applyFont="1" applyAlignment="1">
      <alignment horizontal="right"/>
    </xf>
    <xf numFmtId="49" fontId="7" fillId="0" borderId="1" xfId="0" applyNumberFormat="1" applyFont="1" applyBorder="1" applyAlignment="1">
      <alignment horizontal="center" vertical="center" wrapText="1"/>
    </xf>
    <xf numFmtId="0" fontId="8" fillId="0" borderId="0" xfId="0" applyNumberFormat="1" applyFont="1" applyAlignment="1">
      <alignment vertical="center"/>
    </xf>
    <xf numFmtId="49" fontId="9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justify" vertical="center" wrapText="1"/>
    </xf>
    <xf numFmtId="4" fontId="9" fillId="0" borderId="1" xfId="0" applyNumberFormat="1" applyFont="1" applyBorder="1" applyAlignment="1">
      <alignment horizontal="right" vertical="center"/>
    </xf>
    <xf numFmtId="164" fontId="7" fillId="0" borderId="1" xfId="0" applyNumberFormat="1" applyFont="1" applyBorder="1" applyAlignment="1">
      <alignment horizontal="justify" vertical="center" wrapText="1"/>
    </xf>
    <xf numFmtId="165" fontId="7" fillId="0" borderId="1" xfId="0" applyNumberFormat="1" applyFont="1" applyBorder="1" applyAlignment="1">
      <alignment horizontal="right" vertical="center" wrapText="1"/>
    </xf>
    <xf numFmtId="0" fontId="10" fillId="0" borderId="0" xfId="0" applyNumberFormat="1" applyFont="1" applyAlignment="1">
      <alignment vertical="center"/>
    </xf>
    <xf numFmtId="0" fontId="2" fillId="0" borderId="0" xfId="0" applyNumberFormat="1" applyFont="1" applyAlignment="1">
      <alignment horizontal="right" vertical="center"/>
    </xf>
    <xf numFmtId="164" fontId="7" fillId="0" borderId="1" xfId="0" applyNumberFormat="1" applyFont="1" applyFill="1" applyBorder="1" applyAlignment="1">
      <alignment horizontal="justify" vertical="center" wrapText="1"/>
    </xf>
    <xf numFmtId="165" fontId="7" fillId="0" borderId="1" xfId="0" applyNumberFormat="1" applyFont="1" applyFill="1" applyBorder="1" applyAlignment="1">
      <alignment horizontal="right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164" fontId="11" fillId="0" borderId="4" xfId="0" applyNumberFormat="1" applyFont="1" applyFill="1" applyBorder="1" applyAlignment="1">
      <alignment horizontal="justify" vertical="center" wrapText="1"/>
    </xf>
    <xf numFmtId="0" fontId="5" fillId="0" borderId="0" xfId="0" applyNumberFormat="1" applyFont="1" applyAlignment="1">
      <alignment horizontal="center" vertical="center" wrapText="1"/>
    </xf>
    <xf numFmtId="0" fontId="6" fillId="0" borderId="0" xfId="0" applyNumberFormat="1" applyFont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4"/>
  <sheetViews>
    <sheetView tabSelected="1" view="pageBreakPreview" zoomScale="60" zoomScaleNormal="100" workbookViewId="0">
      <selection activeCell="B37" sqref="B37"/>
    </sheetView>
  </sheetViews>
  <sheetFormatPr defaultColWidth="9.140625" defaultRowHeight="18" customHeight="1" x14ac:dyDescent="0.25"/>
  <cols>
    <col min="1" max="1" width="25.140625" customWidth="1"/>
    <col min="2" max="2" width="81.7109375" customWidth="1"/>
    <col min="3" max="5" width="14.85546875" customWidth="1"/>
    <col min="6" max="6" width="9.140625" bestFit="1" customWidth="1"/>
  </cols>
  <sheetData>
    <row r="1" spans="1:8" ht="15" x14ac:dyDescent="0.25">
      <c r="E1" s="1" t="s">
        <v>0</v>
      </c>
    </row>
    <row r="2" spans="1:8" ht="15" x14ac:dyDescent="0.25">
      <c r="E2" s="2" t="s">
        <v>1</v>
      </c>
    </row>
    <row r="3" spans="1:8" ht="15" x14ac:dyDescent="0.25">
      <c r="E3" s="2" t="s">
        <v>121</v>
      </c>
    </row>
    <row r="4" spans="1:8" ht="15" x14ac:dyDescent="0.25">
      <c r="E4" s="2" t="s">
        <v>2</v>
      </c>
    </row>
    <row r="5" spans="1:8" ht="15" x14ac:dyDescent="0.25">
      <c r="E5" s="2" t="s">
        <v>3</v>
      </c>
    </row>
    <row r="6" spans="1:8" s="3" customFormat="1" ht="19.5" customHeight="1" x14ac:dyDescent="0.25">
      <c r="C6" s="4"/>
      <c r="D6" s="4"/>
      <c r="E6" s="2" t="s">
        <v>4</v>
      </c>
      <c r="F6" s="4"/>
    </row>
    <row r="7" spans="1:8" s="3" customFormat="1" ht="6" customHeight="1" x14ac:dyDescent="0.25">
      <c r="C7" s="4"/>
      <c r="D7" s="4"/>
      <c r="E7" s="4"/>
      <c r="F7" s="4"/>
    </row>
    <row r="8" spans="1:8" s="3" customFormat="1" ht="6" customHeight="1" x14ac:dyDescent="0.25">
      <c r="C8" s="4"/>
      <c r="D8" s="4"/>
      <c r="E8" s="4"/>
      <c r="F8" s="4"/>
    </row>
    <row r="9" spans="1:8" ht="13.5" customHeight="1" x14ac:dyDescent="0.3">
      <c r="A9" s="5"/>
      <c r="C9" s="6"/>
      <c r="D9" s="6"/>
      <c r="E9" s="7" t="s">
        <v>0</v>
      </c>
      <c r="H9" s="8"/>
    </row>
    <row r="10" spans="1:8" s="8" customFormat="1" ht="13.5" customHeight="1" x14ac:dyDescent="0.25">
      <c r="A10" s="9"/>
      <c r="C10" s="10"/>
      <c r="D10" s="10"/>
      <c r="E10" s="11" t="s">
        <v>1</v>
      </c>
    </row>
    <row r="11" spans="1:8" s="8" customFormat="1" ht="13.5" customHeight="1" x14ac:dyDescent="0.25">
      <c r="A11" s="12"/>
      <c r="C11" s="10"/>
      <c r="D11" s="10"/>
      <c r="E11" s="11" t="s">
        <v>5</v>
      </c>
    </row>
    <row r="12" spans="1:8" s="8" customFormat="1" ht="13.5" customHeight="1" x14ac:dyDescent="0.25">
      <c r="A12" s="9"/>
      <c r="C12" s="10"/>
      <c r="D12" s="10"/>
      <c r="E12" s="11" t="s">
        <v>6</v>
      </c>
    </row>
    <row r="13" spans="1:8" s="8" customFormat="1" ht="8.25" customHeight="1" x14ac:dyDescent="0.25">
      <c r="A13" s="29"/>
      <c r="B13" s="29"/>
      <c r="C13" s="29"/>
      <c r="D13" s="29"/>
      <c r="E13" s="29"/>
    </row>
    <row r="14" spans="1:8" ht="18.75" x14ac:dyDescent="0.25">
      <c r="A14" s="30" t="s">
        <v>7</v>
      </c>
      <c r="B14" s="30"/>
      <c r="C14" s="30"/>
      <c r="D14" s="30"/>
      <c r="E14" s="30"/>
    </row>
    <row r="15" spans="1:8" s="13" customFormat="1" ht="13.5" customHeight="1" x14ac:dyDescent="0.25">
      <c r="A15" s="14"/>
      <c r="B15" s="14"/>
      <c r="E15" s="15" t="s">
        <v>8</v>
      </c>
    </row>
    <row r="16" spans="1:8" ht="15" customHeight="1" x14ac:dyDescent="0.25">
      <c r="A16" s="31" t="s">
        <v>9</v>
      </c>
      <c r="B16" s="31" t="s">
        <v>10</v>
      </c>
      <c r="C16" s="31" t="s">
        <v>11</v>
      </c>
      <c r="D16" s="31" t="s">
        <v>12</v>
      </c>
      <c r="E16" s="31" t="s">
        <v>13</v>
      </c>
    </row>
    <row r="17" spans="1:5" ht="15" customHeight="1" x14ac:dyDescent="0.25">
      <c r="A17" s="32"/>
      <c r="B17" s="32"/>
      <c r="C17" s="32"/>
      <c r="D17" s="32"/>
      <c r="E17" s="32"/>
    </row>
    <row r="18" spans="1:5" ht="15" customHeight="1" x14ac:dyDescent="0.25">
      <c r="A18" s="33"/>
      <c r="B18" s="33"/>
      <c r="C18" s="33"/>
      <c r="D18" s="33"/>
      <c r="E18" s="33"/>
    </row>
    <row r="19" spans="1:5" s="17" customFormat="1" ht="15.75" x14ac:dyDescent="0.25">
      <c r="A19" s="18"/>
      <c r="B19" s="19" t="s">
        <v>14</v>
      </c>
      <c r="C19" s="20"/>
      <c r="D19" s="20"/>
      <c r="E19" s="20"/>
    </row>
    <row r="20" spans="1:5" s="17" customFormat="1" ht="15.75" x14ac:dyDescent="0.25">
      <c r="A20" s="16" t="s">
        <v>15</v>
      </c>
      <c r="B20" s="21" t="s">
        <v>16</v>
      </c>
      <c r="C20" s="22">
        <f>C21+C36</f>
        <v>15975.8</v>
      </c>
      <c r="D20" s="22">
        <f>D21+D36</f>
        <v>16578.000000000004</v>
      </c>
      <c r="E20" s="22">
        <f>E21+E36</f>
        <v>17043.100000000002</v>
      </c>
    </row>
    <row r="21" spans="1:5" s="17" customFormat="1" ht="15.75" x14ac:dyDescent="0.25">
      <c r="A21" s="16"/>
      <c r="B21" s="21" t="s">
        <v>17</v>
      </c>
      <c r="C21" s="22">
        <f>C22+C25+C28</f>
        <v>15971.3</v>
      </c>
      <c r="D21" s="22">
        <f>D22+D25+D28</f>
        <v>16573.300000000003</v>
      </c>
      <c r="E21" s="22">
        <f>E22+E25+E28</f>
        <v>17038.2</v>
      </c>
    </row>
    <row r="22" spans="1:5" s="17" customFormat="1" ht="15.75" x14ac:dyDescent="0.25">
      <c r="A22" s="16" t="s">
        <v>18</v>
      </c>
      <c r="B22" s="21" t="s">
        <v>19</v>
      </c>
      <c r="C22" s="22">
        <f t="shared" ref="C22:E23" si="0">C23</f>
        <v>7874</v>
      </c>
      <c r="D22" s="22">
        <f t="shared" si="0"/>
        <v>8342.2000000000007</v>
      </c>
      <c r="E22" s="22">
        <f t="shared" si="0"/>
        <v>8662.5</v>
      </c>
    </row>
    <row r="23" spans="1:5" s="17" customFormat="1" ht="15.75" x14ac:dyDescent="0.25">
      <c r="A23" s="16" t="s">
        <v>20</v>
      </c>
      <c r="B23" s="21" t="s">
        <v>21</v>
      </c>
      <c r="C23" s="22">
        <f t="shared" si="0"/>
        <v>7874</v>
      </c>
      <c r="D23" s="22">
        <f t="shared" si="0"/>
        <v>8342.2000000000007</v>
      </c>
      <c r="E23" s="22">
        <f t="shared" si="0"/>
        <v>8662.5</v>
      </c>
    </row>
    <row r="24" spans="1:5" s="17" customFormat="1" ht="94.5" x14ac:dyDescent="0.25">
      <c r="A24" s="16" t="s">
        <v>22</v>
      </c>
      <c r="B24" s="25" t="s">
        <v>115</v>
      </c>
      <c r="C24" s="22">
        <v>7874</v>
      </c>
      <c r="D24" s="22">
        <v>8342.2000000000007</v>
      </c>
      <c r="E24" s="22">
        <v>8662.5</v>
      </c>
    </row>
    <row r="25" spans="1:5" s="17" customFormat="1" ht="15.75" x14ac:dyDescent="0.25">
      <c r="A25" s="16" t="s">
        <v>23</v>
      </c>
      <c r="B25" s="21" t="s">
        <v>24</v>
      </c>
      <c r="C25" s="22">
        <f>C26</f>
        <v>1064.5999999999999</v>
      </c>
      <c r="D25" s="22">
        <f>D26</f>
        <v>1107.2</v>
      </c>
      <c r="E25" s="22">
        <f>E26</f>
        <v>1151.5</v>
      </c>
    </row>
    <row r="26" spans="1:5" s="17" customFormat="1" ht="15.75" x14ac:dyDescent="0.25">
      <c r="A26" s="16" t="s">
        <v>25</v>
      </c>
      <c r="B26" s="21" t="s">
        <v>26</v>
      </c>
      <c r="C26" s="22">
        <v>1064.5999999999999</v>
      </c>
      <c r="D26" s="22">
        <v>1107.2</v>
      </c>
      <c r="E26" s="22">
        <v>1151.5</v>
      </c>
    </row>
    <row r="27" spans="1:5" s="17" customFormat="1" ht="15.75" x14ac:dyDescent="0.25">
      <c r="A27" s="16" t="s">
        <v>27</v>
      </c>
      <c r="B27" s="21" t="s">
        <v>26</v>
      </c>
      <c r="C27" s="22">
        <v>1064.5999999999999</v>
      </c>
      <c r="D27" s="22">
        <v>1107.2</v>
      </c>
      <c r="E27" s="22">
        <v>1151.5</v>
      </c>
    </row>
    <row r="28" spans="1:5" s="17" customFormat="1" ht="15.75" x14ac:dyDescent="0.25">
      <c r="A28" s="16" t="s">
        <v>28</v>
      </c>
      <c r="B28" s="21" t="s">
        <v>29</v>
      </c>
      <c r="C28" s="22">
        <f>C29+C31</f>
        <v>7032.7</v>
      </c>
      <c r="D28" s="22">
        <f>D29+D31</f>
        <v>7123.9</v>
      </c>
      <c r="E28" s="22">
        <f>E29+E31</f>
        <v>7224.2</v>
      </c>
    </row>
    <row r="29" spans="1:5" s="17" customFormat="1" ht="15.75" x14ac:dyDescent="0.25">
      <c r="A29" s="16" t="s">
        <v>30</v>
      </c>
      <c r="B29" s="21" t="s">
        <v>31</v>
      </c>
      <c r="C29" s="22">
        <f>C30</f>
        <v>151</v>
      </c>
      <c r="D29" s="22">
        <f>D30</f>
        <v>151</v>
      </c>
      <c r="E29" s="22">
        <f>E30</f>
        <v>151</v>
      </c>
    </row>
    <row r="30" spans="1:5" s="17" customFormat="1" ht="31.5" x14ac:dyDescent="0.25">
      <c r="A30" s="16" t="s">
        <v>32</v>
      </c>
      <c r="B30" s="21" t="s">
        <v>33</v>
      </c>
      <c r="C30" s="22">
        <v>151</v>
      </c>
      <c r="D30" s="22">
        <v>151</v>
      </c>
      <c r="E30" s="22">
        <v>151</v>
      </c>
    </row>
    <row r="31" spans="1:5" s="17" customFormat="1" ht="15.75" x14ac:dyDescent="0.25">
      <c r="A31" s="16" t="s">
        <v>34</v>
      </c>
      <c r="B31" s="21" t="s">
        <v>35</v>
      </c>
      <c r="C31" s="22">
        <f>C32+C34</f>
        <v>6881.7</v>
      </c>
      <c r="D31" s="22">
        <f>D32+D34</f>
        <v>6972.9</v>
      </c>
      <c r="E31" s="22">
        <f>E32+E34</f>
        <v>7073.2</v>
      </c>
    </row>
    <row r="32" spans="1:5" s="17" customFormat="1" ht="15.75" x14ac:dyDescent="0.25">
      <c r="A32" s="16" t="s">
        <v>36</v>
      </c>
      <c r="B32" s="21" t="s">
        <v>37</v>
      </c>
      <c r="C32" s="22">
        <f>C33</f>
        <v>5969.7</v>
      </c>
      <c r="D32" s="22">
        <f>D33</f>
        <v>5969.7</v>
      </c>
      <c r="E32" s="22">
        <f>E33</f>
        <v>5969.7</v>
      </c>
    </row>
    <row r="33" spans="1:5" s="17" customFormat="1" ht="31.5" x14ac:dyDescent="0.25">
      <c r="A33" s="16" t="s">
        <v>38</v>
      </c>
      <c r="B33" s="21" t="s">
        <v>39</v>
      </c>
      <c r="C33" s="22">
        <v>5969.7</v>
      </c>
      <c r="D33" s="22">
        <v>5969.7</v>
      </c>
      <c r="E33" s="22">
        <v>5969.7</v>
      </c>
    </row>
    <row r="34" spans="1:5" s="17" customFormat="1" ht="15.75" x14ac:dyDescent="0.25">
      <c r="A34" s="16" t="s">
        <v>40</v>
      </c>
      <c r="B34" s="21" t="s">
        <v>41</v>
      </c>
      <c r="C34" s="22">
        <f>C35</f>
        <v>912</v>
      </c>
      <c r="D34" s="22">
        <f>D35</f>
        <v>1003.2</v>
      </c>
      <c r="E34" s="22">
        <f>E35</f>
        <v>1103.5</v>
      </c>
    </row>
    <row r="35" spans="1:5" s="17" customFormat="1" ht="31.5" x14ac:dyDescent="0.25">
      <c r="A35" s="16" t="s">
        <v>42</v>
      </c>
      <c r="B35" s="21" t="s">
        <v>43</v>
      </c>
      <c r="C35" s="22">
        <v>912</v>
      </c>
      <c r="D35" s="22">
        <v>1003.2</v>
      </c>
      <c r="E35" s="22">
        <v>1103.5</v>
      </c>
    </row>
    <row r="36" spans="1:5" s="17" customFormat="1" ht="15.75" x14ac:dyDescent="0.25">
      <c r="A36" s="16"/>
      <c r="B36" s="21" t="s">
        <v>44</v>
      </c>
      <c r="C36" s="22">
        <f t="shared" ref="C36:E38" si="1">C37</f>
        <v>4.5</v>
      </c>
      <c r="D36" s="22">
        <f t="shared" si="1"/>
        <v>4.7</v>
      </c>
      <c r="E36" s="22">
        <f t="shared" si="1"/>
        <v>4.9000000000000004</v>
      </c>
    </row>
    <row r="37" spans="1:5" s="17" customFormat="1" ht="15.75" x14ac:dyDescent="0.25">
      <c r="A37" s="16" t="s">
        <v>45</v>
      </c>
      <c r="B37" s="21" t="s">
        <v>46</v>
      </c>
      <c r="C37" s="22">
        <f t="shared" si="1"/>
        <v>4.5</v>
      </c>
      <c r="D37" s="22">
        <f t="shared" si="1"/>
        <v>4.7</v>
      </c>
      <c r="E37" s="22">
        <f t="shared" si="1"/>
        <v>4.9000000000000004</v>
      </c>
    </row>
    <row r="38" spans="1:5" s="17" customFormat="1" ht="31.5" x14ac:dyDescent="0.25">
      <c r="A38" s="16" t="s">
        <v>47</v>
      </c>
      <c r="B38" s="21" t="s">
        <v>48</v>
      </c>
      <c r="C38" s="22">
        <f t="shared" si="1"/>
        <v>4.5</v>
      </c>
      <c r="D38" s="22">
        <f t="shared" si="1"/>
        <v>4.7</v>
      </c>
      <c r="E38" s="22">
        <f t="shared" si="1"/>
        <v>4.9000000000000004</v>
      </c>
    </row>
    <row r="39" spans="1:5" s="17" customFormat="1" ht="47.25" x14ac:dyDescent="0.25">
      <c r="A39" s="16" t="s">
        <v>49</v>
      </c>
      <c r="B39" s="21" t="s">
        <v>50</v>
      </c>
      <c r="C39" s="22">
        <v>4.5</v>
      </c>
      <c r="D39" s="22">
        <v>4.7</v>
      </c>
      <c r="E39" s="22">
        <v>4.9000000000000004</v>
      </c>
    </row>
    <row r="40" spans="1:5" s="17" customFormat="1" ht="15.75" x14ac:dyDescent="0.25">
      <c r="A40" s="16" t="s">
        <v>51</v>
      </c>
      <c r="B40" s="21" t="s">
        <v>52</v>
      </c>
      <c r="C40" s="22">
        <f>C41+C60</f>
        <v>23142.799999999999</v>
      </c>
      <c r="D40" s="22">
        <f>D41</f>
        <v>11675.2</v>
      </c>
      <c r="E40" s="22">
        <f>E41</f>
        <v>4674</v>
      </c>
    </row>
    <row r="41" spans="1:5" s="17" customFormat="1" ht="31.5" x14ac:dyDescent="0.25">
      <c r="A41" s="16" t="s">
        <v>53</v>
      </c>
      <c r="B41" s="21" t="s">
        <v>54</v>
      </c>
      <c r="C41" s="22">
        <f>C42+C47+C50+C55</f>
        <v>23042.799999999999</v>
      </c>
      <c r="D41" s="22">
        <f>D42+D47+D50+D55</f>
        <v>11675.2</v>
      </c>
      <c r="E41" s="22">
        <f>E42+E47+E50+E55</f>
        <v>4674</v>
      </c>
    </row>
    <row r="42" spans="1:5" s="17" customFormat="1" ht="15.75" x14ac:dyDescent="0.25">
      <c r="A42" s="16" t="s">
        <v>55</v>
      </c>
      <c r="B42" s="21" t="s">
        <v>56</v>
      </c>
      <c r="C42" s="22">
        <f>C43+C45</f>
        <v>7031</v>
      </c>
      <c r="D42" s="22">
        <f>D43+D45</f>
        <v>5005.2</v>
      </c>
      <c r="E42" s="22">
        <f>E43+E45</f>
        <v>4504.7</v>
      </c>
    </row>
    <row r="43" spans="1:5" s="17" customFormat="1" ht="15.75" x14ac:dyDescent="0.25">
      <c r="A43" s="16" t="s">
        <v>57</v>
      </c>
      <c r="B43" s="21" t="s">
        <v>58</v>
      </c>
      <c r="C43" s="22">
        <f>C44</f>
        <v>6256.5</v>
      </c>
      <c r="D43" s="22">
        <f>D44</f>
        <v>5005.2</v>
      </c>
      <c r="E43" s="22">
        <f>E44</f>
        <v>4504.7</v>
      </c>
    </row>
    <row r="44" spans="1:5" s="17" customFormat="1" ht="31.5" x14ac:dyDescent="0.25">
      <c r="A44" s="16" t="s">
        <v>59</v>
      </c>
      <c r="B44" s="21" t="s">
        <v>60</v>
      </c>
      <c r="C44" s="22">
        <v>6256.5</v>
      </c>
      <c r="D44" s="22">
        <v>5005.2</v>
      </c>
      <c r="E44" s="22">
        <v>4504.7</v>
      </c>
    </row>
    <row r="45" spans="1:5" s="17" customFormat="1" ht="31.5" x14ac:dyDescent="0.25">
      <c r="A45" s="16" t="s">
        <v>61</v>
      </c>
      <c r="B45" s="21" t="s">
        <v>62</v>
      </c>
      <c r="C45" s="22">
        <f>C46</f>
        <v>774.5</v>
      </c>
      <c r="D45" s="22">
        <v>0</v>
      </c>
      <c r="E45" s="22">
        <v>0</v>
      </c>
    </row>
    <row r="46" spans="1:5" s="17" customFormat="1" ht="31.5" x14ac:dyDescent="0.25">
      <c r="A46" s="16" t="s">
        <v>63</v>
      </c>
      <c r="B46" s="21" t="s">
        <v>64</v>
      </c>
      <c r="C46" s="22">
        <v>774.5</v>
      </c>
      <c r="D46" s="22">
        <v>0</v>
      </c>
      <c r="E46" s="22">
        <v>0</v>
      </c>
    </row>
    <row r="47" spans="1:5" s="17" customFormat="1" ht="31.5" x14ac:dyDescent="0.25">
      <c r="A47" s="16" t="s">
        <v>65</v>
      </c>
      <c r="B47" s="21" t="s">
        <v>66</v>
      </c>
      <c r="C47" s="22">
        <f t="shared" ref="C47:E48" si="2">C48</f>
        <v>6644.9</v>
      </c>
      <c r="D47" s="22">
        <f t="shared" si="2"/>
        <v>0</v>
      </c>
      <c r="E47" s="22">
        <f t="shared" si="2"/>
        <v>0</v>
      </c>
    </row>
    <row r="48" spans="1:5" s="17" customFormat="1" ht="15.75" x14ac:dyDescent="0.25">
      <c r="A48" s="16" t="s">
        <v>67</v>
      </c>
      <c r="B48" s="21" t="s">
        <v>68</v>
      </c>
      <c r="C48" s="22">
        <f t="shared" si="2"/>
        <v>6644.9</v>
      </c>
      <c r="D48" s="22">
        <f t="shared" si="2"/>
        <v>0</v>
      </c>
      <c r="E48" s="22">
        <f t="shared" si="2"/>
        <v>0</v>
      </c>
    </row>
    <row r="49" spans="1:5" s="17" customFormat="1" ht="31.5" x14ac:dyDescent="0.25">
      <c r="A49" s="16" t="s">
        <v>69</v>
      </c>
      <c r="B49" s="21" t="s">
        <v>70</v>
      </c>
      <c r="C49" s="22">
        <f>6678.4-33.5</f>
        <v>6644.9</v>
      </c>
      <c r="D49" s="22">
        <v>0</v>
      </c>
      <c r="E49" s="22">
        <v>0</v>
      </c>
    </row>
    <row r="50" spans="1:5" s="17" customFormat="1" ht="15.75" x14ac:dyDescent="0.25">
      <c r="A50" s="16" t="s">
        <v>71</v>
      </c>
      <c r="B50" s="21" t="s">
        <v>72</v>
      </c>
      <c r="C50" s="22">
        <f>C51+C53</f>
        <v>144.79999999999998</v>
      </c>
      <c r="D50" s="22">
        <f>D51+D53</f>
        <v>155.19999999999999</v>
      </c>
      <c r="E50" s="22">
        <f>E51+E53</f>
        <v>169.29999999999998</v>
      </c>
    </row>
    <row r="51" spans="1:5" s="17" customFormat="1" ht="31.5" x14ac:dyDescent="0.25">
      <c r="A51" s="16" t="s">
        <v>73</v>
      </c>
      <c r="B51" s="21" t="s">
        <v>74</v>
      </c>
      <c r="C51" s="22">
        <v>0.2</v>
      </c>
      <c r="D51" s="22">
        <v>0.2</v>
      </c>
      <c r="E51" s="22">
        <v>0.2</v>
      </c>
    </row>
    <row r="52" spans="1:5" s="17" customFormat="1" ht="31.5" x14ac:dyDescent="0.25">
      <c r="A52" s="16" t="s">
        <v>75</v>
      </c>
      <c r="B52" s="21" t="s">
        <v>76</v>
      </c>
      <c r="C52" s="22">
        <v>0.2</v>
      </c>
      <c r="D52" s="22">
        <v>0.2</v>
      </c>
      <c r="E52" s="22">
        <v>0.2</v>
      </c>
    </row>
    <row r="53" spans="1:5" s="17" customFormat="1" ht="31.5" x14ac:dyDescent="0.25">
      <c r="A53" s="16" t="s">
        <v>77</v>
      </c>
      <c r="B53" s="21" t="s">
        <v>78</v>
      </c>
      <c r="C53" s="22">
        <f>C54</f>
        <v>144.6</v>
      </c>
      <c r="D53" s="22">
        <f>D54</f>
        <v>155</v>
      </c>
      <c r="E53" s="22">
        <f>E54</f>
        <v>169.1</v>
      </c>
    </row>
    <row r="54" spans="1:5" s="17" customFormat="1" ht="47.25" x14ac:dyDescent="0.25">
      <c r="A54" s="16" t="s">
        <v>79</v>
      </c>
      <c r="B54" s="21" t="s">
        <v>80</v>
      </c>
      <c r="C54" s="22">
        <f>141.1+3.5</f>
        <v>144.6</v>
      </c>
      <c r="D54" s="22">
        <v>155</v>
      </c>
      <c r="E54" s="22">
        <v>169.1</v>
      </c>
    </row>
    <row r="55" spans="1:5" s="17" customFormat="1" ht="15.75" x14ac:dyDescent="0.25">
      <c r="A55" s="16" t="s">
        <v>81</v>
      </c>
      <c r="B55" s="21" t="s">
        <v>82</v>
      </c>
      <c r="C55" s="22">
        <f>C56+C58</f>
        <v>9222.1</v>
      </c>
      <c r="D55" s="22">
        <f>D56+D58</f>
        <v>6514.8</v>
      </c>
      <c r="E55" s="22">
        <f>E56+E58</f>
        <v>0</v>
      </c>
    </row>
    <row r="56" spans="1:5" s="17" customFormat="1" ht="47.25" x14ac:dyDescent="0.25">
      <c r="A56" s="16" t="s">
        <v>83</v>
      </c>
      <c r="B56" s="21" t="s">
        <v>84</v>
      </c>
      <c r="C56" s="22">
        <f>C57</f>
        <v>1024.0999999999999</v>
      </c>
      <c r="D56" s="22">
        <f>D57</f>
        <v>0</v>
      </c>
      <c r="E56" s="22">
        <v>0</v>
      </c>
    </row>
    <row r="57" spans="1:5" s="17" customFormat="1" ht="63" x14ac:dyDescent="0.25">
      <c r="A57" s="16" t="s">
        <v>85</v>
      </c>
      <c r="B57" s="21" t="s">
        <v>86</v>
      </c>
      <c r="C57" s="22">
        <v>1024.0999999999999</v>
      </c>
      <c r="D57" s="22">
        <v>0</v>
      </c>
      <c r="E57" s="22">
        <v>0</v>
      </c>
    </row>
    <row r="58" spans="1:5" s="17" customFormat="1" ht="15.75" x14ac:dyDescent="0.25">
      <c r="A58" s="16" t="s">
        <v>87</v>
      </c>
      <c r="B58" s="21" t="s">
        <v>88</v>
      </c>
      <c r="C58" s="22">
        <f>C59</f>
        <v>8198</v>
      </c>
      <c r="D58" s="22">
        <f>D59</f>
        <v>6514.8</v>
      </c>
      <c r="E58" s="22">
        <f>E59</f>
        <v>0</v>
      </c>
    </row>
    <row r="59" spans="1:5" s="17" customFormat="1" ht="31.5" x14ac:dyDescent="0.25">
      <c r="A59" s="16" t="s">
        <v>89</v>
      </c>
      <c r="B59" s="21" t="s">
        <v>90</v>
      </c>
      <c r="C59" s="26">
        <v>8198</v>
      </c>
      <c r="D59" s="22">
        <v>6514.8</v>
      </c>
      <c r="E59" s="22">
        <v>0</v>
      </c>
    </row>
    <row r="60" spans="1:5" s="17" customFormat="1" ht="15.75" x14ac:dyDescent="0.25">
      <c r="A60" s="27" t="s">
        <v>116</v>
      </c>
      <c r="B60" s="28" t="s">
        <v>119</v>
      </c>
      <c r="C60" s="26">
        <f>C61</f>
        <v>100</v>
      </c>
      <c r="D60" s="22"/>
      <c r="E60" s="22"/>
    </row>
    <row r="61" spans="1:5" s="17" customFormat="1" ht="15.75" x14ac:dyDescent="0.25">
      <c r="A61" s="27" t="s">
        <v>117</v>
      </c>
      <c r="B61" s="28" t="s">
        <v>120</v>
      </c>
      <c r="C61" s="26">
        <f>C62</f>
        <v>100</v>
      </c>
      <c r="D61" s="22"/>
      <c r="E61" s="22"/>
    </row>
    <row r="62" spans="1:5" s="17" customFormat="1" ht="15.75" x14ac:dyDescent="0.25">
      <c r="A62" s="27" t="s">
        <v>118</v>
      </c>
      <c r="B62" s="28" t="s">
        <v>120</v>
      </c>
      <c r="C62" s="26">
        <v>100</v>
      </c>
      <c r="D62" s="22"/>
      <c r="E62" s="22"/>
    </row>
    <row r="63" spans="1:5" s="17" customFormat="1" ht="20.25" customHeight="1" x14ac:dyDescent="0.25">
      <c r="A63" s="16"/>
      <c r="B63" s="21" t="s">
        <v>91</v>
      </c>
      <c r="C63" s="26">
        <f>C40+C20</f>
        <v>39118.6</v>
      </c>
      <c r="D63" s="22">
        <f>D40+D20</f>
        <v>28253.200000000004</v>
      </c>
      <c r="E63" s="22">
        <f>E40+E20</f>
        <v>21717.100000000002</v>
      </c>
    </row>
    <row r="64" spans="1:5" ht="15" x14ac:dyDescent="0.25"/>
  </sheetData>
  <mergeCells count="7">
    <mergeCell ref="A13:E13"/>
    <mergeCell ref="A14:E14"/>
    <mergeCell ref="A16:A18"/>
    <mergeCell ref="B16:B18"/>
    <mergeCell ref="C16:C18"/>
    <mergeCell ref="D16:D18"/>
    <mergeCell ref="E16:E18"/>
  </mergeCells>
  <pageMargins left="1.18110227584839" right="0.39370077848434398" top="0.39370077848434398" bottom="0.39370077848434398" header="0" footer="0"/>
  <pageSetup paperSize="9" scale="5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3"/>
  <sheetViews>
    <sheetView workbookViewId="0"/>
  </sheetViews>
  <sheetFormatPr defaultColWidth="9.140625" defaultRowHeight="18" customHeight="1" x14ac:dyDescent="0.25"/>
  <cols>
    <col min="1" max="1" width="25.140625" customWidth="1"/>
    <col min="2" max="2" width="80.7109375" customWidth="1"/>
    <col min="3" max="5" width="14.85546875" customWidth="1"/>
    <col min="6" max="6" width="9.140625" bestFit="1" customWidth="1"/>
  </cols>
  <sheetData>
    <row r="1" spans="1:12" s="23" customFormat="1" ht="13.5" customHeight="1" x14ac:dyDescent="0.25">
      <c r="E1" s="24" t="s">
        <v>0</v>
      </c>
      <c r="F1" s="24"/>
    </row>
    <row r="2" spans="1:12" s="23" customFormat="1" ht="13.5" customHeight="1" x14ac:dyDescent="0.25">
      <c r="D2" s="11"/>
      <c r="E2" s="11" t="s">
        <v>1</v>
      </c>
      <c r="F2" s="11"/>
    </row>
    <row r="3" spans="1:12" s="23" customFormat="1" ht="13.5" customHeight="1" x14ac:dyDescent="0.2">
      <c r="D3" s="11"/>
      <c r="E3" s="11" t="s">
        <v>92</v>
      </c>
      <c r="F3" s="11"/>
      <c r="J3" s="4"/>
      <c r="K3" s="4"/>
      <c r="L3" s="4"/>
    </row>
    <row r="4" spans="1:12" s="23" customFormat="1" ht="13.5" customHeight="1" x14ac:dyDescent="0.25">
      <c r="D4" s="11"/>
      <c r="E4" s="11" t="s">
        <v>93</v>
      </c>
      <c r="F4" s="11"/>
    </row>
    <row r="5" spans="1:12" s="23" customFormat="1" ht="13.5" customHeight="1" x14ac:dyDescent="0.25">
      <c r="D5" s="11"/>
      <c r="E5" s="11" t="s">
        <v>94</v>
      </c>
      <c r="F5" s="11"/>
    </row>
    <row r="6" spans="1:12" s="23" customFormat="1" ht="13.5" customHeight="1" x14ac:dyDescent="0.25">
      <c r="D6" s="11"/>
      <c r="E6" s="11" t="s">
        <v>95</v>
      </c>
      <c r="F6" s="11"/>
    </row>
    <row r="7" spans="1:12" s="3" customFormat="1" ht="6" customHeight="1" x14ac:dyDescent="0.25">
      <c r="C7" s="4"/>
      <c r="D7" s="4"/>
      <c r="E7" s="4"/>
      <c r="F7" s="4"/>
    </row>
    <row r="8" spans="1:12" ht="13.5" customHeight="1" x14ac:dyDescent="0.3">
      <c r="A8" s="5"/>
      <c r="C8" s="6"/>
      <c r="D8" s="6"/>
      <c r="E8" s="7" t="s">
        <v>0</v>
      </c>
      <c r="H8" s="8"/>
    </row>
    <row r="9" spans="1:12" s="8" customFormat="1" ht="13.5" customHeight="1" x14ac:dyDescent="0.25">
      <c r="A9" s="9"/>
      <c r="C9" s="10"/>
      <c r="D9" s="10"/>
      <c r="E9" s="11" t="s">
        <v>1</v>
      </c>
    </row>
    <row r="10" spans="1:12" s="8" customFormat="1" ht="13.5" customHeight="1" x14ac:dyDescent="0.25">
      <c r="A10" s="12"/>
      <c r="C10" s="10"/>
      <c r="D10" s="10"/>
      <c r="E10" s="11" t="s">
        <v>96</v>
      </c>
    </row>
    <row r="11" spans="1:12" s="8" customFormat="1" ht="13.5" customHeight="1" x14ac:dyDescent="0.25">
      <c r="A11" s="9"/>
      <c r="C11" s="10"/>
      <c r="D11" s="10"/>
      <c r="E11" s="11" t="s">
        <v>97</v>
      </c>
    </row>
    <row r="12" spans="1:12" s="8" customFormat="1" ht="8.25" customHeight="1" x14ac:dyDescent="0.25">
      <c r="A12" s="29"/>
      <c r="B12" s="29"/>
      <c r="C12" s="29"/>
      <c r="D12" s="29"/>
      <c r="E12" s="29"/>
    </row>
    <row r="13" spans="1:12" ht="18.75" x14ac:dyDescent="0.25">
      <c r="A13" s="30" t="s">
        <v>98</v>
      </c>
      <c r="B13" s="30"/>
      <c r="C13" s="30"/>
      <c r="D13" s="30"/>
      <c r="E13" s="30"/>
    </row>
    <row r="14" spans="1:12" s="13" customFormat="1" ht="13.5" customHeight="1" x14ac:dyDescent="0.25">
      <c r="A14" s="14"/>
      <c r="B14" s="14"/>
      <c r="E14" s="15" t="s">
        <v>8</v>
      </c>
    </row>
    <row r="15" spans="1:12" ht="15" customHeight="1" x14ac:dyDescent="0.25">
      <c r="A15" s="31" t="s">
        <v>9</v>
      </c>
      <c r="B15" s="31" t="s">
        <v>10</v>
      </c>
      <c r="C15" s="31" t="s">
        <v>99</v>
      </c>
      <c r="D15" s="31" t="s">
        <v>100</v>
      </c>
      <c r="E15" s="31" t="s">
        <v>11</v>
      </c>
    </row>
    <row r="16" spans="1:12" ht="15" customHeight="1" x14ac:dyDescent="0.25">
      <c r="A16" s="32"/>
      <c r="B16" s="32"/>
      <c r="C16" s="32"/>
      <c r="D16" s="32"/>
      <c r="E16" s="32"/>
    </row>
    <row r="17" spans="1:5" ht="15" customHeight="1" x14ac:dyDescent="0.25">
      <c r="A17" s="33"/>
      <c r="B17" s="33"/>
      <c r="C17" s="33"/>
      <c r="D17" s="33"/>
      <c r="E17" s="33"/>
    </row>
    <row r="18" spans="1:5" s="17" customFormat="1" ht="15.75" x14ac:dyDescent="0.25">
      <c r="A18" s="18"/>
      <c r="B18" s="19" t="s">
        <v>14</v>
      </c>
      <c r="C18" s="20"/>
      <c r="D18" s="20"/>
      <c r="E18" s="20"/>
    </row>
    <row r="19" spans="1:5" s="17" customFormat="1" ht="15.75" x14ac:dyDescent="0.25">
      <c r="A19" s="16" t="s">
        <v>15</v>
      </c>
      <c r="B19" s="21" t="s">
        <v>16</v>
      </c>
      <c r="C19" s="22">
        <f>C20+C35</f>
        <v>10301</v>
      </c>
      <c r="D19" s="22">
        <f>D20+D35</f>
        <v>8394.5</v>
      </c>
      <c r="E19" s="22">
        <f>E20+E35</f>
        <v>8603.2999999999993</v>
      </c>
    </row>
    <row r="20" spans="1:5" s="17" customFormat="1" ht="15.75" x14ac:dyDescent="0.25">
      <c r="A20" s="16"/>
      <c r="B20" s="21" t="s">
        <v>17</v>
      </c>
      <c r="C20" s="22">
        <f>C21+C25+C27</f>
        <v>9922</v>
      </c>
      <c r="D20" s="22">
        <f>D21+D25+D27</f>
        <v>8385.5</v>
      </c>
      <c r="E20" s="22">
        <f>E21+E25+E27</f>
        <v>8593.9</v>
      </c>
    </row>
    <row r="21" spans="1:5" s="17" customFormat="1" ht="15.75" x14ac:dyDescent="0.25">
      <c r="A21" s="16" t="s">
        <v>18</v>
      </c>
      <c r="B21" s="21" t="s">
        <v>19</v>
      </c>
      <c r="C21" s="22">
        <f>C22</f>
        <v>5600.1</v>
      </c>
      <c r="D21" s="22">
        <f>D22</f>
        <v>4449.5</v>
      </c>
      <c r="E21" s="22">
        <f>E22</f>
        <v>4657.8999999999996</v>
      </c>
    </row>
    <row r="22" spans="1:5" s="17" customFormat="1" ht="15.75" x14ac:dyDescent="0.25">
      <c r="A22" s="16" t="s">
        <v>20</v>
      </c>
      <c r="B22" s="21" t="s">
        <v>21</v>
      </c>
      <c r="C22" s="22">
        <f>C23+C24</f>
        <v>5600.1</v>
      </c>
      <c r="D22" s="22">
        <f>D23</f>
        <v>4449.5</v>
      </c>
      <c r="E22" s="22">
        <f>E23</f>
        <v>4657.8999999999996</v>
      </c>
    </row>
    <row r="23" spans="1:5" s="17" customFormat="1" ht="63" x14ac:dyDescent="0.25">
      <c r="A23" s="16" t="s">
        <v>22</v>
      </c>
      <c r="B23" s="21" t="s">
        <v>101</v>
      </c>
      <c r="C23" s="22">
        <v>4480.6000000000004</v>
      </c>
      <c r="D23" s="22">
        <v>4449.5</v>
      </c>
      <c r="E23" s="22">
        <v>4657.8999999999996</v>
      </c>
    </row>
    <row r="24" spans="1:5" s="17" customFormat="1" ht="78.75" x14ac:dyDescent="0.25">
      <c r="A24" s="16" t="s">
        <v>102</v>
      </c>
      <c r="B24" s="21" t="s">
        <v>103</v>
      </c>
      <c r="C24" s="22">
        <v>1119.5</v>
      </c>
      <c r="D24" s="22">
        <v>0</v>
      </c>
      <c r="E24" s="22">
        <v>0</v>
      </c>
    </row>
    <row r="25" spans="1:5" s="17" customFormat="1" ht="15.75" x14ac:dyDescent="0.25">
      <c r="A25" s="16" t="s">
        <v>23</v>
      </c>
      <c r="B25" s="21" t="s">
        <v>24</v>
      </c>
      <c r="C25" s="22">
        <f>C26</f>
        <v>1221.9000000000001</v>
      </c>
      <c r="D25" s="22">
        <f>D26</f>
        <v>836</v>
      </c>
      <c r="E25" s="22">
        <f>E26</f>
        <v>836</v>
      </c>
    </row>
    <row r="26" spans="1:5" s="17" customFormat="1" ht="15.75" x14ac:dyDescent="0.25">
      <c r="A26" s="16" t="s">
        <v>25</v>
      </c>
      <c r="B26" s="21" t="s">
        <v>26</v>
      </c>
      <c r="C26" s="22">
        <v>1221.9000000000001</v>
      </c>
      <c r="D26" s="22">
        <v>836</v>
      </c>
      <c r="E26" s="22">
        <v>836</v>
      </c>
    </row>
    <row r="27" spans="1:5" s="17" customFormat="1" ht="15.75" x14ac:dyDescent="0.25">
      <c r="A27" s="16" t="s">
        <v>28</v>
      </c>
      <c r="B27" s="21" t="s">
        <v>29</v>
      </c>
      <c r="C27" s="22">
        <f>C28+C30</f>
        <v>3100</v>
      </c>
      <c r="D27" s="22">
        <f>D28+D30</f>
        <v>3100</v>
      </c>
      <c r="E27" s="22">
        <f>E28+E30</f>
        <v>3100</v>
      </c>
    </row>
    <row r="28" spans="1:5" s="17" customFormat="1" ht="15.75" x14ac:dyDescent="0.25">
      <c r="A28" s="16" t="s">
        <v>30</v>
      </c>
      <c r="B28" s="21" t="s">
        <v>31</v>
      </c>
      <c r="C28" s="22">
        <f>C29</f>
        <v>138</v>
      </c>
      <c r="D28" s="22">
        <f>D29</f>
        <v>138</v>
      </c>
      <c r="E28" s="22">
        <f>E29</f>
        <v>138</v>
      </c>
    </row>
    <row r="29" spans="1:5" s="17" customFormat="1" ht="31.5" x14ac:dyDescent="0.25">
      <c r="A29" s="16" t="s">
        <v>32</v>
      </c>
      <c r="B29" s="21" t="s">
        <v>33</v>
      </c>
      <c r="C29" s="22">
        <v>138</v>
      </c>
      <c r="D29" s="22">
        <v>138</v>
      </c>
      <c r="E29" s="22">
        <v>138</v>
      </c>
    </row>
    <row r="30" spans="1:5" s="17" customFormat="1" ht="15.75" x14ac:dyDescent="0.25">
      <c r="A30" s="16" t="s">
        <v>34</v>
      </c>
      <c r="B30" s="21" t="s">
        <v>35</v>
      </c>
      <c r="C30" s="22">
        <f>C31+C33</f>
        <v>2962</v>
      </c>
      <c r="D30" s="22">
        <f>D31+D33</f>
        <v>2962</v>
      </c>
      <c r="E30" s="22">
        <f>E31+E33</f>
        <v>2962</v>
      </c>
    </row>
    <row r="31" spans="1:5" s="17" customFormat="1" ht="15.75" x14ac:dyDescent="0.25">
      <c r="A31" s="16" t="s">
        <v>36</v>
      </c>
      <c r="B31" s="21" t="s">
        <v>37</v>
      </c>
      <c r="C31" s="22">
        <f>C32</f>
        <v>2120</v>
      </c>
      <c r="D31" s="22">
        <f>D32</f>
        <v>2120</v>
      </c>
      <c r="E31" s="22">
        <f>E32</f>
        <v>2120</v>
      </c>
    </row>
    <row r="32" spans="1:5" s="17" customFormat="1" ht="31.5" x14ac:dyDescent="0.25">
      <c r="A32" s="16" t="s">
        <v>38</v>
      </c>
      <c r="B32" s="21" t="s">
        <v>39</v>
      </c>
      <c r="C32" s="22">
        <v>2120</v>
      </c>
      <c r="D32" s="22">
        <v>2120</v>
      </c>
      <c r="E32" s="22">
        <v>2120</v>
      </c>
    </row>
    <row r="33" spans="1:5" s="17" customFormat="1" ht="15.75" x14ac:dyDescent="0.25">
      <c r="A33" s="16" t="s">
        <v>40</v>
      </c>
      <c r="B33" s="21" t="s">
        <v>41</v>
      </c>
      <c r="C33" s="22">
        <f>C34</f>
        <v>842</v>
      </c>
      <c r="D33" s="22">
        <f>D34</f>
        <v>842</v>
      </c>
      <c r="E33" s="22">
        <f>E34</f>
        <v>842</v>
      </c>
    </row>
    <row r="34" spans="1:5" s="17" customFormat="1" ht="31.5" x14ac:dyDescent="0.25">
      <c r="A34" s="16" t="s">
        <v>42</v>
      </c>
      <c r="B34" s="21" t="s">
        <v>43</v>
      </c>
      <c r="C34" s="22">
        <v>842</v>
      </c>
      <c r="D34" s="22">
        <v>842</v>
      </c>
      <c r="E34" s="22">
        <v>842</v>
      </c>
    </row>
    <row r="35" spans="1:5" s="17" customFormat="1" ht="15.75" x14ac:dyDescent="0.25">
      <c r="A35" s="16"/>
      <c r="B35" s="21" t="s">
        <v>44</v>
      </c>
      <c r="C35" s="22">
        <f>C36+C39</f>
        <v>379</v>
      </c>
      <c r="D35" s="22">
        <f t="shared" ref="D35:E37" si="0">D36</f>
        <v>9</v>
      </c>
      <c r="E35" s="22">
        <f t="shared" si="0"/>
        <v>9.4</v>
      </c>
    </row>
    <row r="36" spans="1:5" s="17" customFormat="1" ht="15.75" x14ac:dyDescent="0.25">
      <c r="A36" s="16" t="s">
        <v>45</v>
      </c>
      <c r="B36" s="21" t="s">
        <v>46</v>
      </c>
      <c r="C36" s="22">
        <f>C37</f>
        <v>8.6999999999999993</v>
      </c>
      <c r="D36" s="22">
        <f t="shared" si="0"/>
        <v>9</v>
      </c>
      <c r="E36" s="22">
        <f t="shared" si="0"/>
        <v>9.4</v>
      </c>
    </row>
    <row r="37" spans="1:5" s="17" customFormat="1" ht="31.5" x14ac:dyDescent="0.25">
      <c r="A37" s="16" t="s">
        <v>47</v>
      </c>
      <c r="B37" s="21" t="s">
        <v>48</v>
      </c>
      <c r="C37" s="22">
        <f>C38</f>
        <v>8.6999999999999993</v>
      </c>
      <c r="D37" s="22">
        <f t="shared" si="0"/>
        <v>9</v>
      </c>
      <c r="E37" s="22">
        <f t="shared" si="0"/>
        <v>9.4</v>
      </c>
    </row>
    <row r="38" spans="1:5" s="17" customFormat="1" ht="47.25" x14ac:dyDescent="0.25">
      <c r="A38" s="16" t="s">
        <v>49</v>
      </c>
      <c r="B38" s="21" t="s">
        <v>50</v>
      </c>
      <c r="C38" s="22">
        <v>8.6999999999999993</v>
      </c>
      <c r="D38" s="22">
        <v>9</v>
      </c>
      <c r="E38" s="22">
        <v>9.4</v>
      </c>
    </row>
    <row r="39" spans="1:5" s="17" customFormat="1" ht="15.75" x14ac:dyDescent="0.25">
      <c r="A39" s="16" t="s">
        <v>104</v>
      </c>
      <c r="B39" s="21" t="s">
        <v>105</v>
      </c>
      <c r="C39" s="22">
        <f>C40</f>
        <v>370.3</v>
      </c>
      <c r="D39" s="22">
        <v>0</v>
      </c>
      <c r="E39" s="22">
        <v>0</v>
      </c>
    </row>
    <row r="40" spans="1:5" s="17" customFormat="1" ht="15.75" x14ac:dyDescent="0.25">
      <c r="A40" s="16" t="s">
        <v>106</v>
      </c>
      <c r="B40" s="21" t="s">
        <v>107</v>
      </c>
      <c r="C40" s="22">
        <f>C41</f>
        <v>370.3</v>
      </c>
      <c r="D40" s="22">
        <v>0</v>
      </c>
      <c r="E40" s="22">
        <v>0</v>
      </c>
    </row>
    <row r="41" spans="1:5" s="17" customFormat="1" ht="63" x14ac:dyDescent="0.25">
      <c r="A41" s="16" t="s">
        <v>108</v>
      </c>
      <c r="B41" s="21" t="s">
        <v>109</v>
      </c>
      <c r="C41" s="22">
        <v>370.3</v>
      </c>
      <c r="D41" s="22">
        <v>0</v>
      </c>
      <c r="E41" s="22">
        <v>0</v>
      </c>
    </row>
    <row r="42" spans="1:5" s="17" customFormat="1" ht="15.75" x14ac:dyDescent="0.25">
      <c r="A42" s="16" t="s">
        <v>51</v>
      </c>
      <c r="B42" s="21" t="s">
        <v>52</v>
      </c>
      <c r="C42" s="22">
        <f>C43</f>
        <v>35811.800000000003</v>
      </c>
      <c r="D42" s="22">
        <f>D43</f>
        <v>4432.3</v>
      </c>
      <c r="E42" s="22">
        <f>E43</f>
        <v>4022.3</v>
      </c>
    </row>
    <row r="43" spans="1:5" s="17" customFormat="1" ht="31.5" x14ac:dyDescent="0.25">
      <c r="A43" s="16" t="s">
        <v>53</v>
      </c>
      <c r="B43" s="21" t="s">
        <v>54</v>
      </c>
      <c r="C43" s="22">
        <f>C44+C52+C57+C49</f>
        <v>35811.800000000003</v>
      </c>
      <c r="D43" s="22">
        <f>D44+D52+D57+D49</f>
        <v>4432.3</v>
      </c>
      <c r="E43" s="22">
        <f>E44+E52+E57+E49</f>
        <v>4022.3</v>
      </c>
    </row>
    <row r="44" spans="1:5" s="17" customFormat="1" ht="15.75" x14ac:dyDescent="0.25">
      <c r="A44" s="16" t="s">
        <v>55</v>
      </c>
      <c r="B44" s="21" t="s">
        <v>56</v>
      </c>
      <c r="C44" s="22">
        <f>C45+C47</f>
        <v>6014.5</v>
      </c>
      <c r="D44" s="22">
        <f>D45</f>
        <v>4182.8</v>
      </c>
      <c r="E44" s="22">
        <f>E45</f>
        <v>3764.5</v>
      </c>
    </row>
    <row r="45" spans="1:5" s="17" customFormat="1" ht="15.75" x14ac:dyDescent="0.25">
      <c r="A45" s="16" t="s">
        <v>57</v>
      </c>
      <c r="B45" s="21" t="s">
        <v>58</v>
      </c>
      <c r="C45" s="22">
        <f>C46</f>
        <v>5636.8</v>
      </c>
      <c r="D45" s="22">
        <f>D46</f>
        <v>4182.8</v>
      </c>
      <c r="E45" s="22">
        <f>E46</f>
        <v>3764.5</v>
      </c>
    </row>
    <row r="46" spans="1:5" s="17" customFormat="1" ht="31.5" x14ac:dyDescent="0.25">
      <c r="A46" s="16" t="s">
        <v>59</v>
      </c>
      <c r="B46" s="21" t="s">
        <v>60</v>
      </c>
      <c r="C46" s="22">
        <v>5636.8</v>
      </c>
      <c r="D46" s="22">
        <v>4182.8</v>
      </c>
      <c r="E46" s="22">
        <v>3764.5</v>
      </c>
    </row>
    <row r="47" spans="1:5" s="17" customFormat="1" ht="31.5" x14ac:dyDescent="0.25">
      <c r="A47" s="16" t="s">
        <v>61</v>
      </c>
      <c r="B47" s="21" t="s">
        <v>62</v>
      </c>
      <c r="C47" s="22">
        <f>C48</f>
        <v>377.7</v>
      </c>
      <c r="D47" s="22">
        <v>0</v>
      </c>
      <c r="E47" s="22">
        <v>0</v>
      </c>
    </row>
    <row r="48" spans="1:5" s="17" customFormat="1" ht="31.5" x14ac:dyDescent="0.25">
      <c r="A48" s="16" t="s">
        <v>63</v>
      </c>
      <c r="B48" s="21" t="s">
        <v>64</v>
      </c>
      <c r="C48" s="22">
        <v>377.7</v>
      </c>
      <c r="D48" s="22">
        <v>0</v>
      </c>
      <c r="E48" s="22">
        <v>0</v>
      </c>
    </row>
    <row r="49" spans="1:5" s="17" customFormat="1" ht="31.5" x14ac:dyDescent="0.25">
      <c r="A49" s="16" t="s">
        <v>110</v>
      </c>
      <c r="B49" s="21" t="s">
        <v>66</v>
      </c>
      <c r="C49" s="22">
        <f t="shared" ref="C49:E50" si="1">C50</f>
        <v>7103</v>
      </c>
      <c r="D49" s="22">
        <f t="shared" si="1"/>
        <v>0</v>
      </c>
      <c r="E49" s="22">
        <f t="shared" si="1"/>
        <v>0</v>
      </c>
    </row>
    <row r="50" spans="1:5" s="17" customFormat="1" ht="31.5" x14ac:dyDescent="0.25">
      <c r="A50" s="16" t="s">
        <v>111</v>
      </c>
      <c r="B50" s="21" t="s">
        <v>112</v>
      </c>
      <c r="C50" s="22">
        <f t="shared" si="1"/>
        <v>7103</v>
      </c>
      <c r="D50" s="22">
        <f t="shared" si="1"/>
        <v>0</v>
      </c>
      <c r="E50" s="22">
        <f t="shared" si="1"/>
        <v>0</v>
      </c>
    </row>
    <row r="51" spans="1:5" s="17" customFormat="1" ht="31.5" x14ac:dyDescent="0.25">
      <c r="A51" s="16" t="s">
        <v>113</v>
      </c>
      <c r="B51" s="21" t="s">
        <v>114</v>
      </c>
      <c r="C51" s="22">
        <v>7103</v>
      </c>
      <c r="D51" s="22">
        <v>0</v>
      </c>
      <c r="E51" s="22">
        <v>0</v>
      </c>
    </row>
    <row r="52" spans="1:5" s="17" customFormat="1" ht="15.75" x14ac:dyDescent="0.25">
      <c r="A52" s="16" t="s">
        <v>71</v>
      </c>
      <c r="B52" s="21" t="s">
        <v>72</v>
      </c>
      <c r="C52" s="22">
        <f>C53+C55</f>
        <v>255.6</v>
      </c>
      <c r="D52" s="22">
        <f>D53+D55</f>
        <v>249.5</v>
      </c>
      <c r="E52" s="22">
        <f>E53+E55</f>
        <v>257.8</v>
      </c>
    </row>
    <row r="53" spans="1:5" s="17" customFormat="1" ht="31.5" x14ac:dyDescent="0.25">
      <c r="A53" s="16" t="s">
        <v>73</v>
      </c>
      <c r="B53" s="21" t="s">
        <v>74</v>
      </c>
      <c r="C53" s="22">
        <v>0.2</v>
      </c>
      <c r="D53" s="22">
        <v>0.2</v>
      </c>
      <c r="E53" s="22">
        <v>0.2</v>
      </c>
    </row>
    <row r="54" spans="1:5" s="17" customFormat="1" ht="31.5" x14ac:dyDescent="0.25">
      <c r="A54" s="16" t="s">
        <v>75</v>
      </c>
      <c r="B54" s="21" t="s">
        <v>76</v>
      </c>
      <c r="C54" s="22">
        <v>0.2</v>
      </c>
      <c r="D54" s="22">
        <v>0.2</v>
      </c>
      <c r="E54" s="22">
        <v>0.2</v>
      </c>
    </row>
    <row r="55" spans="1:5" s="17" customFormat="1" ht="47.25" x14ac:dyDescent="0.25">
      <c r="A55" s="16" t="s">
        <v>77</v>
      </c>
      <c r="B55" s="21" t="s">
        <v>78</v>
      </c>
      <c r="C55" s="22">
        <f>C56</f>
        <v>255.4</v>
      </c>
      <c r="D55" s="22">
        <f>D56</f>
        <v>249.3</v>
      </c>
      <c r="E55" s="22">
        <f>E56</f>
        <v>257.60000000000002</v>
      </c>
    </row>
    <row r="56" spans="1:5" s="17" customFormat="1" ht="47.25" x14ac:dyDescent="0.25">
      <c r="A56" s="16" t="s">
        <v>79</v>
      </c>
      <c r="B56" s="21" t="s">
        <v>80</v>
      </c>
      <c r="C56" s="22">
        <v>255.4</v>
      </c>
      <c r="D56" s="22">
        <v>249.3</v>
      </c>
      <c r="E56" s="22">
        <v>257.60000000000002</v>
      </c>
    </row>
    <row r="57" spans="1:5" s="17" customFormat="1" ht="15.75" x14ac:dyDescent="0.25">
      <c r="A57" s="16" t="s">
        <v>81</v>
      </c>
      <c r="B57" s="21" t="s">
        <v>82</v>
      </c>
      <c r="C57" s="22">
        <f>C58+C60</f>
        <v>22438.700000000004</v>
      </c>
      <c r="D57" s="22">
        <f>D58</f>
        <v>0</v>
      </c>
      <c r="E57" s="22">
        <f>E58</f>
        <v>0</v>
      </c>
    </row>
    <row r="58" spans="1:5" s="17" customFormat="1" ht="47.25" x14ac:dyDescent="0.25">
      <c r="A58" s="16" t="s">
        <v>83</v>
      </c>
      <c r="B58" s="21" t="s">
        <v>84</v>
      </c>
      <c r="C58" s="22">
        <f>C59</f>
        <v>17034.700000000004</v>
      </c>
      <c r="D58" s="22">
        <f>D59</f>
        <v>0</v>
      </c>
      <c r="E58" s="22">
        <v>0</v>
      </c>
    </row>
    <row r="59" spans="1:5" s="17" customFormat="1" ht="63" x14ac:dyDescent="0.25">
      <c r="A59" s="16" t="s">
        <v>85</v>
      </c>
      <c r="B59" s="21" t="s">
        <v>86</v>
      </c>
      <c r="C59" s="22">
        <f>15511.2+1464.4+131+116.3+134.4-322.6</f>
        <v>17034.700000000004</v>
      </c>
      <c r="D59" s="22">
        <v>0</v>
      </c>
      <c r="E59" s="22">
        <v>0</v>
      </c>
    </row>
    <row r="60" spans="1:5" s="17" customFormat="1" ht="15.75" x14ac:dyDescent="0.25">
      <c r="A60" s="16" t="s">
        <v>87</v>
      </c>
      <c r="B60" s="21" t="s">
        <v>88</v>
      </c>
      <c r="C60" s="22">
        <f>C61</f>
        <v>5404</v>
      </c>
      <c r="D60" s="22">
        <f>D61</f>
        <v>0</v>
      </c>
      <c r="E60" s="22">
        <v>0</v>
      </c>
    </row>
    <row r="61" spans="1:5" s="17" customFormat="1" ht="31.5" x14ac:dyDescent="0.25">
      <c r="A61" s="16" t="s">
        <v>89</v>
      </c>
      <c r="B61" s="21" t="s">
        <v>90</v>
      </c>
      <c r="C61" s="22">
        <f>2000+1239.6+640.8-38.9+200+1362.5</f>
        <v>5404</v>
      </c>
      <c r="D61" s="22">
        <v>0</v>
      </c>
      <c r="E61" s="22">
        <v>0</v>
      </c>
    </row>
    <row r="62" spans="1:5" s="17" customFormat="1" ht="20.25" customHeight="1" x14ac:dyDescent="0.25">
      <c r="A62" s="16"/>
      <c r="B62" s="21" t="s">
        <v>91</v>
      </c>
      <c r="C62" s="22">
        <f>C42+C19</f>
        <v>46112.800000000003</v>
      </c>
      <c r="D62" s="22">
        <f>D42+D19</f>
        <v>12826.8</v>
      </c>
      <c r="E62" s="22">
        <f>E42+E19</f>
        <v>12625.599999999999</v>
      </c>
    </row>
    <row r="63" spans="1:5" ht="15" x14ac:dyDescent="0.25"/>
  </sheetData>
  <mergeCells count="7">
    <mergeCell ref="D15:D17"/>
    <mergeCell ref="C15:C17"/>
    <mergeCell ref="E15:E17"/>
    <mergeCell ref="A12:E12"/>
    <mergeCell ref="A15:A17"/>
    <mergeCell ref="B15:B17"/>
    <mergeCell ref="A13:E13"/>
  </mergeCells>
  <pageMargins left="1.18110227584839" right="0.39370077848434398" top="0.39370077848434398" bottom="0.39370077848434398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2023-2025</vt:lpstr>
      <vt:lpstr>2022-2024</vt:lpstr>
      <vt:lpstr>'2022-2024'!Область_печати</vt:lpstr>
      <vt:lpstr>'2023-2025'!Область_печати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Дело</cp:lastModifiedBy>
  <cp:lastPrinted>2024-11-21T11:05:21Z</cp:lastPrinted>
  <dcterms:modified xsi:type="dcterms:W3CDTF">2024-12-27T05:55:25Z</dcterms:modified>
</cp:coreProperties>
</file>