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Все года" sheetId="1" r:id="rId1"/>
  </sheets>
  <definedNames>
    <definedName name="_xlnm.Print_Area" localSheetId="0">'Все года'!$A$1:$I$68</definedName>
  </definedNames>
  <calcPr calcId="145621"/>
</workbook>
</file>

<file path=xl/calcChain.xml><?xml version="1.0" encoding="utf-8"?>
<calcChain xmlns="http://schemas.openxmlformats.org/spreadsheetml/2006/main">
  <c r="I60" i="1" l="1"/>
  <c r="I57" i="1" s="1"/>
  <c r="H60" i="1"/>
  <c r="H57" i="1" s="1"/>
  <c r="G60" i="1"/>
  <c r="G57" i="1"/>
  <c r="I53" i="1"/>
  <c r="I52" i="1" s="1"/>
  <c r="H53" i="1"/>
  <c r="H52" i="1" s="1"/>
  <c r="G53" i="1"/>
  <c r="G52" i="1"/>
  <c r="I50" i="1"/>
  <c r="H50" i="1"/>
  <c r="H49" i="1" s="1"/>
  <c r="G50" i="1"/>
  <c r="G49" i="1" s="1"/>
  <c r="I49" i="1"/>
  <c r="I45" i="1"/>
  <c r="H45" i="1"/>
  <c r="H37" i="1" s="1"/>
  <c r="G45" i="1"/>
  <c r="G37" i="1" s="1"/>
  <c r="I38" i="1"/>
  <c r="H38" i="1"/>
  <c r="G38" i="1"/>
  <c r="G35" i="1"/>
  <c r="G34" i="1"/>
  <c r="I32" i="1"/>
  <c r="H32" i="1"/>
  <c r="G32" i="1"/>
  <c r="I30" i="1"/>
  <c r="H30" i="1"/>
  <c r="G30" i="1"/>
  <c r="I28" i="1"/>
  <c r="H28" i="1"/>
  <c r="G28" i="1"/>
  <c r="I27" i="1"/>
  <c r="H27" i="1"/>
  <c r="G27" i="1"/>
  <c r="I22" i="1"/>
  <c r="H22" i="1"/>
  <c r="G22" i="1"/>
  <c r="I18" i="1"/>
  <c r="H18" i="1"/>
  <c r="G18" i="1"/>
  <c r="I17" i="1"/>
  <c r="H17" i="1"/>
  <c r="G17" i="1"/>
  <c r="I13" i="1"/>
  <c r="H13" i="1"/>
  <c r="H12" i="1" s="1"/>
  <c r="G13" i="1"/>
  <c r="I12" i="1"/>
  <c r="G12" i="1"/>
  <c r="I37" i="1" l="1"/>
  <c r="G11" i="1"/>
  <c r="I11" i="1"/>
  <c r="H11" i="1"/>
</calcChain>
</file>

<file path=xl/sharedStrings.xml><?xml version="1.0" encoding="utf-8"?>
<sst xmlns="http://schemas.openxmlformats.org/spreadsheetml/2006/main" count="217" uniqueCount="138">
  <si>
    <t>Приложение 5</t>
  </si>
  <si>
    <t>к решению Собрания депутатов Михайловского сельского поселения</t>
  </si>
  <si>
    <t>от _______.2024  № __ "О бюджете Михайловского сельского поселения</t>
  </si>
  <si>
    <t>Красносулинского района на 2025 год и на плановый период 2026 и 2027 годов"</t>
  </si>
  <si>
    <t>Распределение бюджетных ассигнований по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2025 год и на плановый период 2026 и 2027 годов</t>
  </si>
  <si>
    <t xml:space="preserve"> (тыс. руб.)</t>
  </si>
  <si>
    <t>Наименование</t>
  </si>
  <si>
    <t>ЦСР</t>
  </si>
  <si>
    <t>ВР</t>
  </si>
  <si>
    <t>РЗ</t>
  </si>
  <si>
    <t>ПР</t>
  </si>
  <si>
    <t>2025 г.</t>
  </si>
  <si>
    <t>2026 г.</t>
  </si>
  <si>
    <t>Всего</t>
  </si>
  <si>
    <t>Муниципальная программа  Михайловского сельского поселения «Управление муниципальными финансами»</t>
  </si>
  <si>
    <t>01</t>
  </si>
  <si>
    <t xml:space="preserve">Комплекс процессных мероприятий "Нормативно-методическое обеспечение и организация бюджетного процесса" </t>
  </si>
  <si>
    <t>01 4 02</t>
  </si>
  <si>
    <t>Расходы на выплаты по оплате труда работников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</si>
  <si>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</si>
  <si>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</si>
  <si>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</si>
  <si>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240</t>
  </si>
  <si>
    <t>Финансовое обеспечение иных расходов бюджета поселения (Уплата налогов, сборов и иных платежей)</t>
  </si>
  <si>
    <t>850</t>
  </si>
  <si>
    <t>13</t>
  </si>
  <si>
    <t>Муниципальная программа Михайловского сельского поселения «Муниципальная политика»</t>
  </si>
  <si>
    <t>02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</si>
  <si>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</t>
    </r>
    <r>
      <rPr>
        <sz val="11"/>
        <color rgb="FF000000"/>
        <rFont val="Calibri"/>
      </rPr>
      <t>«Развитие муниципального управления и муниципальной службы в Михайловском сельском поселении»</t>
    </r>
  </si>
  <si>
    <t>02 4 01</t>
  </si>
  <si>
    <t>Мероприятия по повышению профессиональной компетенции кадров муниципального управления  (Иные закупки товаров, работ и услуг для обеспечения государственных (муниципальных) нужд)</t>
  </si>
  <si>
    <t>02 4 01 20010</t>
  </si>
  <si>
    <t>07</t>
  </si>
  <si>
    <t>05</t>
  </si>
  <si>
    <t>Мероприятия по диспансеризации муниципальных служащих Михайловского сельского поселения  (Иные закупки товаров, работ и услуг для обеспечения государственных (муниципальных) нужд)</t>
  </si>
  <si>
    <t>02 4 01 20260</t>
  </si>
  <si>
    <t>Взносы в Ассоциацию "Совет муниципальных образований Ростовской области" (Уплата налогов, сборов и иных платежей)</t>
  </si>
  <si>
    <t>02 4 01 20290</t>
  </si>
  <si>
    <t>Комплекс процессных мероприятий «Реализация муниципальной информационной политики»</t>
  </si>
  <si>
    <t>02 4 02</t>
  </si>
  <si>
    <t>Обнародование,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(Иные закупки товаров, работ и услуг для обеспечения государственных (муниципальных) нужд)</t>
  </si>
  <si>
    <t>Мероприятия по обеспечению доступа населения к информации о деятельности Администрации Михайловского сельского поселения (Иные закупки товаров, работ и услуг для обеспечения государственных (муниципальных) нужд)</t>
  </si>
  <si>
    <t>02 4 02 20200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</si>
  <si>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</t>
    </r>
    <r>
      <rPr>
        <sz val="11"/>
        <color rgb="FF000000"/>
        <rFont val="Calibri"/>
      </rPr>
      <t>"Социальная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лет"</t>
    </r>
  </si>
  <si>
    <t>02 4 03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</si>
  <si>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(Публичные нормативные социальные выплаты гражданам)</t>
  </si>
  <si>
    <t>310</t>
  </si>
  <si>
    <t>10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</si>
  <si>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</si>
  <si>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</t>
  </si>
  <si>
    <r>
      <rPr>
        <sz val="12"/>
        <color rgb="FF000000"/>
        <rFont val="Times New Roman"/>
        <family val="1"/>
        <charset val="204"/>
      </rPr>
      <t>Комплекс процессных мероприятий</t>
    </r>
    <r>
      <rPr>
        <sz val="11"/>
        <color rgb="FF000000"/>
        <rFont val="Calibri"/>
      </rPr>
      <t xml:space="preserve"> «Пожарная безопасность»</t>
    </r>
  </si>
  <si>
    <t>03 4 01</t>
  </si>
  <si>
    <t>Мероприятия по повышению уровня пожарной безопасности населения и территории поселения (Иные закупки товаров, работ и услуг для обеспечения государственных (муниципальных) нужд)</t>
  </si>
  <si>
    <r>
      <rPr>
        <sz val="12"/>
        <color rgb="FF000000"/>
        <rFont val="Times New Roman"/>
        <family val="1"/>
        <charset val="204"/>
      </rPr>
      <t>Комплекс процессных мероприятий</t>
    </r>
    <r>
      <rPr>
        <sz val="11"/>
        <color rgb="FF000000"/>
        <rFont val="Calibri"/>
      </rPr>
      <t xml:space="preserve"> «Обеспечение безопасности на водных объектах»</t>
    </r>
  </si>
  <si>
    <t>03 4 02</t>
  </si>
  <si>
    <t>Мероприятия по предупреждению происшествий на водных объектах (Иные закупки товаров, работ и услуг для обеспечения государственных (муниципальных) нужд)</t>
  </si>
  <si>
    <t>03 4 02 20050</t>
  </si>
  <si>
    <r>
      <rPr>
        <sz val="12"/>
        <color rgb="FF000000"/>
        <rFont val="Times New Roman"/>
        <family val="1"/>
        <charset val="204"/>
      </rPr>
      <t>Комплекс процессных мероприятий</t>
    </r>
    <r>
      <rPr>
        <sz val="11"/>
        <color rgb="FF000000"/>
        <rFont val="Calibri"/>
      </rPr>
      <t xml:space="preserve"> «Профилактика межнациональных конфликтов, экстремизма и терроризма на территории Михайловского сельского поселения»</t>
    </r>
  </si>
  <si>
    <t>03 4 03</t>
  </si>
  <si>
    <t>Мероприятия по информационно-пропагандистскому противодействию экстремизму и терроризму (Иные закупки товаров, работ и услуг для обеспечения государственных (муниципальных) нужд)</t>
  </si>
  <si>
    <t>Муниципальная программа Михайловского сельского поселения «Развитие транспортной системы»</t>
  </si>
  <si>
    <r>
      <rPr>
        <sz val="12"/>
        <color rgb="FF000000"/>
        <rFont val="Times New Roman"/>
        <family val="1"/>
        <charset val="204"/>
      </rPr>
      <t>Комплекс процессных мероприятий</t>
    </r>
    <r>
      <rPr>
        <sz val="12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Calibri"/>
      </rPr>
      <t>«Развитие транспортной инфраструктуры Михайловского сельского поселения»</t>
    </r>
  </si>
  <si>
    <t>04 4 01</t>
  </si>
  <si>
    <t>Мероприятия по содержанию и ремонту автомобильных дорог общего пользования местного значения и искусственных сооружений на них (Иные закупки товаров, работ и услуг для обеспечения государственных (муниципальных) нужд)</t>
  </si>
  <si>
    <t>04 4 01 20060</t>
  </si>
  <si>
    <t>09</t>
  </si>
  <si>
    <t>Муниципальная  программа Михайловского сельского поселения «Благоустройство территории и жилищно-коммунальное хозяйство»</t>
  </si>
  <si>
    <r>
      <rPr>
        <sz val="12"/>
        <color rgb="FF000000"/>
        <rFont val="Times New Roman"/>
        <family val="1"/>
        <charset val="204"/>
      </rPr>
      <t>Комплекс процессных мероприятий</t>
    </r>
    <r>
      <rPr>
        <sz val="12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Calibri"/>
      </rPr>
      <t>«Развитие жилищно-коммунального хозяйства Михайловского сельского поселения»</t>
    </r>
  </si>
  <si>
    <t>05 4 01</t>
  </si>
  <si>
    <t>Мероприятия по содержанию и ремонту объектов коммунального хозяйства (Иные закупки товаров, работ и услуг для обеспечения государственных (муниципальных) нужд)</t>
  </si>
  <si>
    <t>05 4 01 20090</t>
  </si>
  <si>
    <t>Взносы "Ростовскому областному фонду содействия капитальному ремонту" на капитальный ремонт общего имущества многоквартирных домов (Иные закупки товаров, работ и услуг для обеспечения государственных (муниципальных) нужд)</t>
  </si>
  <si>
    <t>Мероприятия по газификации Михайловского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</si>
  <si>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и обслуживанию объектов жилищного хозяйства  (Иные закупки товаров, работ и услуг для обеспечения государственных (муниципальных) нужд)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</si>
  <si>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(Бюджетные инвестиции)</t>
  </si>
  <si>
    <t>Расходы на возмещение предприятиям жилищно-коммунального хозяйства части платы граждан за коммунальные услуги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</si>
  <si>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r>
      <rPr>
        <sz val="12"/>
        <color rgb="FF000000"/>
        <rFont val="Times New Roman"/>
        <family val="1"/>
        <charset val="204"/>
      </rPr>
      <t>Комплекс процессных мероприятий</t>
    </r>
    <r>
      <rPr>
        <sz val="12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Calibri"/>
      </rPr>
      <t>«Благоустройство территории Михайловского сельского поселения»</t>
    </r>
  </si>
  <si>
    <t>05 4 02</t>
  </si>
  <si>
    <t>Мероприятия по организации уличного освещения, содержания и ремонта объектов уличного освещения (Иные закупки товаров, работ и услуг для обеспечения государственных (муниципальных) нужд)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</si>
  <si>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(Иные закупки товаров, работ и услуг для обеспечения государственных (муниципальных) нужд)</t>
  </si>
  <si>
    <t>Мероприятия по содержанию и ремонту объектов благоустройства и мест общего пользования (Иные закупки товаров, работ и услуг для обеспечения государственных (муниципальных) нужд)</t>
  </si>
  <si>
    <t>Муниципальная программа Михайловского сельского поселения «Развитие культуры»</t>
  </si>
  <si>
    <t>06</t>
  </si>
  <si>
    <r>
      <rPr>
        <sz val="12"/>
        <color rgb="FF000000"/>
        <rFont val="Times New Roman"/>
        <family val="1"/>
        <charset val="204"/>
      </rPr>
      <t>Комплекс процессных мероприятий</t>
    </r>
    <r>
      <rPr>
        <sz val="12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Calibri"/>
      </rPr>
      <t>«Развитие культурно-досуговой деятельности»</t>
    </r>
  </si>
  <si>
    <t>06 4 01</t>
  </si>
  <si>
    <t>Расходы на обеспечение деятельности (оказание услуг) муниципальных учреждений Михайловского сельского поселения (Субсидии бюджетным учреждениям)</t>
  </si>
  <si>
    <t>06 4 1 00590</t>
  </si>
  <si>
    <t>610</t>
  </si>
  <si>
    <t>08</t>
  </si>
  <si>
    <t>Муниципальная программа Михайловского сельского поселения «Развитие физической культуры и спорта»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</si>
  <si>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</t>
    </r>
    <r>
      <rPr>
        <sz val="11"/>
        <color rgb="FF000000"/>
        <rFont val="Calibri"/>
      </rPr>
      <t>«Развитие спортивной и физкультурно-оздоровительной деятельности»</t>
    </r>
  </si>
  <si>
    <t>07 4 01</t>
  </si>
  <si>
    <t>Расходы на организацию спортивно массовых мероприятий (Иные закупки товаров, работ и услуг для обеспечения государственных (муниципальных) нужд)</t>
  </si>
  <si>
    <t>11</t>
  </si>
  <si>
    <t>Мероприятия по устройству и оснащению спортивных площадок (Иные закупки товаров, работ и услуг для обеспечения государственных (муниципальных) нужд)</t>
  </si>
  <si>
    <t>Расходы на мероприятия организационного и технического характера, возникающие при реализации проектов (Иные закупки товаров, работ и услуг для обеспечения государственных (муниципальных) нужд)</t>
  </si>
  <si>
    <t>Непрограммные расходы органа местного самоуправления Михайловского сельского поселения</t>
  </si>
  <si>
    <t>99</t>
  </si>
  <si>
    <t>Финансовое обеспечение непредвиденных расходов</t>
  </si>
  <si>
    <t>99 1</t>
  </si>
  <si>
    <t>Резервный фонд Администрации Михайловского сельского поселения на финансовое обеспечение непредвиденных расходов (Резервные средства)</t>
  </si>
  <si>
    <t>99.1.00.90100</t>
  </si>
  <si>
    <t>870</t>
  </si>
  <si>
    <t>Иные непрограммные расходы</t>
  </si>
  <si>
    <t>99 9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</si>
  <si>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</si>
  <si>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</si>
  <si>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t>12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</si>
  <si>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(Иные закупки товаров, работ и услуг для обеспечения государственных (муниципальных) нужд)</t>
  </si>
  <si>
    <t>99.9.00.20310</t>
  </si>
  <si>
    <r>
      <rPr>
        <sz val="12"/>
        <color rgb="FF000000"/>
        <rFont val="Times New Roman"/>
        <family val="1"/>
        <charset val="204"/>
      </rPr>
      <t>Расходы на осуществление первичного воинского учета органами местного самоуправления поселений, муниципальных и городских округов  (Расходы на выплаты персоналу государственных (муниципальных) органов)</t>
    </r>
  </si>
  <si>
    <t>99.9.00.51180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</si>
  <si>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</si>
  <si>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99.9.00.72390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</si>
  <si>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(Иные межбюджетные трансферты)</t>
  </si>
  <si>
    <t>99.9.00.85010</t>
  </si>
  <si>
    <t>Условно утверждаемые расходы (Специальные расходы)</t>
  </si>
  <si>
    <t>99.9.00.90110</t>
  </si>
  <si>
    <t>880</t>
  </si>
  <si>
    <t>01 4 02 00110</t>
  </si>
  <si>
    <t>01 4 02 00190</t>
  </si>
  <si>
    <t>01 4 02 99990</t>
  </si>
  <si>
    <t>02 4 02 20020</t>
  </si>
  <si>
    <t>02 4 03 11022</t>
  </si>
  <si>
    <t>03 4 01 20030</t>
  </si>
  <si>
    <t>03 4 03 20040</t>
  </si>
  <si>
    <t>05 4 01 20250</t>
  </si>
  <si>
    <t>05 4 01 20320</t>
  </si>
  <si>
    <t>05 4 01 20360</t>
  </si>
  <si>
    <t>05 4 01 S3160</t>
  </si>
  <si>
    <t>05 4 01 S3660</t>
  </si>
  <si>
    <t>05 4 02 20100</t>
  </si>
  <si>
    <t>05 4 02 20120</t>
  </si>
  <si>
    <t>05 4 02 20130</t>
  </si>
  <si>
    <t>07 4 01 20140</t>
  </si>
  <si>
    <t>07 4 01 20350</t>
  </si>
  <si>
    <t>07 4 01 20280</t>
  </si>
  <si>
    <t>2027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</si>
</sst>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1"/>
      <color rgb="FF000000"/>
      <name val="Calibri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right" vertical="top"/>
    </xf>
    <xf numFmtId="0" fontId="6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9" fontId="4" fillId="0" borderId="0" xfId="0" applyNumberFormat="1" applyFont="1" applyAlignment="1">
      <alignment horizontal="center" vertical="center"/>
    </xf>
    <xf numFmtId="0" fontId="6" fillId="0" borderId="0" xfId="0" applyNumberFormat="1" applyFont="1"/>
    <xf numFmtId="0" fontId="7" fillId="0" borderId="0" xfId="0" applyNumberFormat="1" applyFont="1" applyAlignment="1">
      <alignment wrapText="1"/>
    </xf>
    <xf numFmtId="0" fontId="7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center" vertical="center" wrapText="1"/>
    </xf>
    <xf numFmtId="0" fontId="9" fillId="0" borderId="0" xfId="0" applyNumberFormat="1" applyFont="1" applyAlignment="1">
      <alignment horizontal="right" vertical="center" wrapText="1"/>
    </xf>
    <xf numFmtId="0" fontId="7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165" fontId="7" fillId="0" borderId="3" xfId="0" applyNumberFormat="1" applyFont="1" applyBorder="1" applyAlignment="1">
      <alignment horizontal="justify" vertical="center" wrapText="1"/>
    </xf>
    <xf numFmtId="164" fontId="7" fillId="0" borderId="3" xfId="0" applyNumberFormat="1" applyFont="1" applyBorder="1" applyAlignment="1">
      <alignment horizontal="right" vertical="center"/>
    </xf>
    <xf numFmtId="165" fontId="7" fillId="0" borderId="3" xfId="0" applyNumberFormat="1" applyFont="1" applyBorder="1" applyAlignment="1">
      <alignment vertical="center" wrapText="1"/>
    </xf>
    <xf numFmtId="0" fontId="11" fillId="0" borderId="3" xfId="0" applyNumberFormat="1" applyFont="1" applyBorder="1" applyAlignment="1">
      <alignment horizontal="left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7" fillId="0" borderId="1" xfId="0" applyNumberFormat="1" applyFont="1" applyBorder="1" applyAlignment="1">
      <alignment horizontal="right" vertical="center" wrapText="1"/>
    </xf>
    <xf numFmtId="0" fontId="7" fillId="0" borderId="2" xfId="0" applyNumberFormat="1" applyFont="1" applyBorder="1" applyAlignment="1">
      <alignment horizontal="right" vertical="center" wrapText="1"/>
    </xf>
    <xf numFmtId="0" fontId="10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6"/>
  <sheetViews>
    <sheetView tabSelected="1" topLeftCell="A2" workbookViewId="0">
      <selection activeCell="I13" sqref="I13"/>
    </sheetView>
  </sheetViews>
  <sheetFormatPr defaultColWidth="9.140625" defaultRowHeight="14.45" customHeight="1" x14ac:dyDescent="0.25"/>
  <cols>
    <col min="1" max="1" width="2.140625" customWidth="1"/>
    <col min="2" max="2" width="81.42578125" customWidth="1"/>
    <col min="3" max="3" width="16.28515625" customWidth="1"/>
    <col min="4" max="4" width="5.7109375" customWidth="1"/>
    <col min="5" max="6" width="4.7109375" customWidth="1"/>
    <col min="7" max="9" width="16.7109375" customWidth="1"/>
  </cols>
  <sheetData>
    <row r="1" spans="2:10" s="1" customFormat="1" ht="13.5" hidden="1" customHeight="1" x14ac:dyDescent="0.25">
      <c r="D1" s="2"/>
      <c r="E1" s="2"/>
      <c r="F1" s="2"/>
      <c r="J1" s="2"/>
    </row>
    <row r="2" spans="2:10" s="3" customFormat="1" ht="13.5" customHeight="1" x14ac:dyDescent="0.25">
      <c r="B2" s="4"/>
      <c r="D2" s="5"/>
      <c r="E2" s="5"/>
      <c r="F2" s="5"/>
      <c r="I2" s="6" t="s">
        <v>0</v>
      </c>
      <c r="J2" s="7"/>
    </row>
    <row r="3" spans="2:10" s="3" customFormat="1" ht="13.5" customHeight="1" x14ac:dyDescent="0.25">
      <c r="B3" s="4"/>
      <c r="D3" s="8"/>
      <c r="E3" s="8"/>
      <c r="F3" s="8"/>
      <c r="I3" s="2" t="s">
        <v>1</v>
      </c>
    </row>
    <row r="4" spans="2:10" s="3" customFormat="1" ht="13.5" customHeight="1" x14ac:dyDescent="0.25">
      <c r="B4" s="9"/>
      <c r="D4" s="8"/>
      <c r="E4" s="8"/>
      <c r="F4" s="8"/>
      <c r="I4" s="2" t="s">
        <v>2</v>
      </c>
    </row>
    <row r="5" spans="2:10" s="3" customFormat="1" ht="13.5" customHeight="1" x14ac:dyDescent="0.25">
      <c r="B5" s="4"/>
      <c r="D5" s="8"/>
      <c r="E5" s="8"/>
      <c r="F5" s="8"/>
      <c r="I5" s="2" t="s">
        <v>3</v>
      </c>
    </row>
    <row r="6" spans="2:10" s="10" customFormat="1" ht="15.75" x14ac:dyDescent="0.25">
      <c r="B6" s="11"/>
      <c r="C6" s="11"/>
      <c r="D6" s="11"/>
      <c r="E6" s="11"/>
      <c r="F6" s="11"/>
      <c r="G6" s="12"/>
      <c r="H6" s="12"/>
      <c r="I6" s="12"/>
    </row>
    <row r="7" spans="2:10" s="10" customFormat="1" ht="72.75" customHeight="1" x14ac:dyDescent="0.25">
      <c r="B7" s="28" t="s">
        <v>4</v>
      </c>
      <c r="C7" s="28"/>
      <c r="D7" s="28"/>
      <c r="E7" s="28"/>
      <c r="F7" s="28"/>
      <c r="G7" s="28"/>
      <c r="H7" s="28"/>
      <c r="I7" s="28"/>
    </row>
    <row r="8" spans="2:10" ht="17.100000000000001" customHeight="1" x14ac:dyDescent="0.25">
      <c r="B8" s="13"/>
      <c r="C8" s="13"/>
      <c r="D8" s="13"/>
      <c r="E8" s="13"/>
      <c r="F8" s="13"/>
      <c r="G8" s="14"/>
      <c r="H8" s="29" t="s">
        <v>5</v>
      </c>
      <c r="I8" s="30"/>
    </row>
    <row r="9" spans="2:10" ht="15" customHeight="1" x14ac:dyDescent="0.25">
      <c r="B9" s="26" t="s">
        <v>6</v>
      </c>
      <c r="C9" s="26" t="s">
        <v>7</v>
      </c>
      <c r="D9" s="26" t="s">
        <v>8</v>
      </c>
      <c r="E9" s="26" t="s">
        <v>9</v>
      </c>
      <c r="F9" s="26" t="s">
        <v>10</v>
      </c>
      <c r="G9" s="31" t="s">
        <v>11</v>
      </c>
      <c r="H9" s="26" t="s">
        <v>12</v>
      </c>
      <c r="I9" s="26" t="s">
        <v>137</v>
      </c>
    </row>
    <row r="10" spans="2:10" ht="15" customHeight="1" x14ac:dyDescent="0.25">
      <c r="B10" s="27"/>
      <c r="C10" s="27"/>
      <c r="D10" s="27"/>
      <c r="E10" s="27"/>
      <c r="F10" s="27"/>
      <c r="G10" s="27"/>
      <c r="H10" s="27"/>
      <c r="I10" s="27"/>
    </row>
    <row r="11" spans="2:10" s="3" customFormat="1" ht="17.100000000000001" customHeight="1" x14ac:dyDescent="0.25">
      <c r="B11" s="15" t="s">
        <v>13</v>
      </c>
      <c r="C11" s="16"/>
      <c r="D11" s="17"/>
      <c r="E11" s="16"/>
      <c r="F11" s="16"/>
      <c r="G11" s="18">
        <f>SUM(G12+G17+G27+G34+G37+G49+G52+G57)</f>
        <v>34716.200000000004</v>
      </c>
      <c r="H11" s="18">
        <f>SUM(H12+H17+H27+H34+H37+H49+H52+H57)</f>
        <v>24550.400000000001</v>
      </c>
      <c r="I11" s="18">
        <f>SUM(I12+I17+I27+I34+I37+I49+I52+I57)</f>
        <v>20632</v>
      </c>
    </row>
    <row r="12" spans="2:10" s="3" customFormat="1" ht="34.15" customHeight="1" x14ac:dyDescent="0.25">
      <c r="B12" s="15" t="s">
        <v>14</v>
      </c>
      <c r="C12" s="16" t="s">
        <v>15</v>
      </c>
      <c r="D12" s="17"/>
      <c r="E12" s="16"/>
      <c r="F12" s="16"/>
      <c r="G12" s="18">
        <f>SUM(G13)</f>
        <v>9212.6</v>
      </c>
      <c r="H12" s="18">
        <f>SUM(H13)</f>
        <v>9442.6</v>
      </c>
      <c r="I12" s="18">
        <f>SUM(I13)</f>
        <v>9666.1</v>
      </c>
    </row>
    <row r="13" spans="2:10" s="3" customFormat="1" ht="34.15" customHeight="1" x14ac:dyDescent="0.25">
      <c r="B13" s="19" t="s">
        <v>16</v>
      </c>
      <c r="C13" s="16" t="s">
        <v>17</v>
      </c>
      <c r="D13" s="17"/>
      <c r="E13" s="16"/>
      <c r="F13" s="16"/>
      <c r="G13" s="18">
        <f>SUM(G14:G16)</f>
        <v>9212.6</v>
      </c>
      <c r="H13" s="18">
        <f>SUM(H14:H16)</f>
        <v>9442.6</v>
      </c>
      <c r="I13" s="18">
        <f>SUM(I14:I16)</f>
        <v>9666.1</v>
      </c>
    </row>
    <row r="14" spans="2:10" s="3" customFormat="1" ht="46.7" customHeight="1" x14ac:dyDescent="0.25">
      <c r="B14" s="20" t="s">
        <v>18</v>
      </c>
      <c r="C14" s="16" t="s">
        <v>119</v>
      </c>
      <c r="D14" s="17" t="s">
        <v>19</v>
      </c>
      <c r="E14" s="16" t="s">
        <v>15</v>
      </c>
      <c r="F14" s="16" t="s">
        <v>20</v>
      </c>
      <c r="G14" s="21">
        <v>8116.2</v>
      </c>
      <c r="H14" s="21">
        <v>8347.2000000000007</v>
      </c>
      <c r="I14" s="21">
        <v>8541.5</v>
      </c>
    </row>
    <row r="15" spans="2:10" s="3" customFormat="1" ht="58.5" customHeight="1" x14ac:dyDescent="0.25">
      <c r="B15" s="20" t="s">
        <v>21</v>
      </c>
      <c r="C15" s="16" t="s">
        <v>120</v>
      </c>
      <c r="D15" s="17" t="s">
        <v>22</v>
      </c>
      <c r="E15" s="16" t="s">
        <v>15</v>
      </c>
      <c r="F15" s="16" t="s">
        <v>20</v>
      </c>
      <c r="G15" s="21">
        <v>744.9</v>
      </c>
      <c r="H15" s="21">
        <v>743.9</v>
      </c>
      <c r="I15" s="21">
        <v>773.1</v>
      </c>
    </row>
    <row r="16" spans="2:10" s="3" customFormat="1" ht="37.5" customHeight="1" x14ac:dyDescent="0.25">
      <c r="B16" s="20" t="s">
        <v>23</v>
      </c>
      <c r="C16" s="16" t="s">
        <v>121</v>
      </c>
      <c r="D16" s="17" t="s">
        <v>24</v>
      </c>
      <c r="E16" s="16" t="s">
        <v>15</v>
      </c>
      <c r="F16" s="16" t="s">
        <v>25</v>
      </c>
      <c r="G16" s="18">
        <v>351.5</v>
      </c>
      <c r="H16" s="18">
        <v>351.5</v>
      </c>
      <c r="I16" s="18">
        <v>351.5</v>
      </c>
    </row>
    <row r="17" spans="2:9" s="3" customFormat="1" ht="34.15" customHeight="1" x14ac:dyDescent="0.25">
      <c r="B17" s="15" t="s">
        <v>26</v>
      </c>
      <c r="C17" s="16" t="s">
        <v>27</v>
      </c>
      <c r="D17" s="17"/>
      <c r="E17" s="16"/>
      <c r="F17" s="16"/>
      <c r="G17" s="18">
        <f>SUM(G18+G22+G25)</f>
        <v>420.6</v>
      </c>
      <c r="H17" s="18">
        <f>SUM(H18+H22+H25)</f>
        <v>426.7</v>
      </c>
      <c r="I17" s="18">
        <f>SUM(I18+I22+I25)</f>
        <v>433.3</v>
      </c>
    </row>
    <row r="18" spans="2:9" s="3" customFormat="1" ht="41.65" customHeight="1" x14ac:dyDescent="0.25">
      <c r="B18" s="15" t="s">
        <v>28</v>
      </c>
      <c r="C18" s="16" t="s">
        <v>29</v>
      </c>
      <c r="D18" s="17"/>
      <c r="E18" s="16"/>
      <c r="F18" s="16"/>
      <c r="G18" s="18">
        <f>SUM(G19:G21)</f>
        <v>63.900000000000006</v>
      </c>
      <c r="H18" s="18">
        <f>SUM(H19:H21)</f>
        <v>65.599999999999994</v>
      </c>
      <c r="I18" s="18">
        <f>SUM(I19:I21)</f>
        <v>67.400000000000006</v>
      </c>
    </row>
    <row r="19" spans="2:9" s="3" customFormat="1" ht="55.5" customHeight="1" x14ac:dyDescent="0.25">
      <c r="B19" s="22" t="s">
        <v>30</v>
      </c>
      <c r="C19" s="16" t="s">
        <v>31</v>
      </c>
      <c r="D19" s="17" t="s">
        <v>22</v>
      </c>
      <c r="E19" s="16" t="s">
        <v>32</v>
      </c>
      <c r="F19" s="16" t="s">
        <v>33</v>
      </c>
      <c r="G19" s="18">
        <v>16.3</v>
      </c>
      <c r="H19" s="18">
        <v>16.899999999999999</v>
      </c>
      <c r="I19" s="18">
        <v>17.600000000000001</v>
      </c>
    </row>
    <row r="20" spans="2:9" s="3" customFormat="1" ht="56.25" customHeight="1" x14ac:dyDescent="0.25">
      <c r="B20" s="22" t="s">
        <v>34</v>
      </c>
      <c r="C20" s="16" t="s">
        <v>35</v>
      </c>
      <c r="D20" s="17">
        <v>240</v>
      </c>
      <c r="E20" s="16" t="s">
        <v>15</v>
      </c>
      <c r="F20" s="16" t="s">
        <v>20</v>
      </c>
      <c r="G20" s="18">
        <v>27.6</v>
      </c>
      <c r="H20" s="18">
        <v>28.7</v>
      </c>
      <c r="I20" s="18">
        <v>29.8</v>
      </c>
    </row>
    <row r="21" spans="2:9" s="3" customFormat="1" ht="55.5" customHeight="1" x14ac:dyDescent="0.25">
      <c r="B21" s="22" t="s">
        <v>36</v>
      </c>
      <c r="C21" s="16" t="s">
        <v>37</v>
      </c>
      <c r="D21" s="17" t="s">
        <v>24</v>
      </c>
      <c r="E21" s="16" t="s">
        <v>15</v>
      </c>
      <c r="F21" s="16" t="s">
        <v>25</v>
      </c>
      <c r="G21" s="18">
        <v>20</v>
      </c>
      <c r="H21" s="18">
        <v>20</v>
      </c>
      <c r="I21" s="18">
        <v>20</v>
      </c>
    </row>
    <row r="22" spans="2:9" s="3" customFormat="1" ht="38.25" customHeight="1" x14ac:dyDescent="0.25">
      <c r="B22" s="20" t="s">
        <v>38</v>
      </c>
      <c r="C22" s="16" t="s">
        <v>39</v>
      </c>
      <c r="D22" s="17"/>
      <c r="E22" s="16"/>
      <c r="F22" s="16"/>
      <c r="G22" s="18">
        <f>SUM(G23:G24)</f>
        <v>112.8</v>
      </c>
      <c r="H22" s="18">
        <f>SUM(H23:H24)</f>
        <v>117.19999999999999</v>
      </c>
      <c r="I22" s="18">
        <f>SUM(I23:I24)</f>
        <v>122</v>
      </c>
    </row>
    <row r="23" spans="2:9" s="3" customFormat="1" ht="71.25" customHeight="1" x14ac:dyDescent="0.25">
      <c r="B23" s="20" t="s">
        <v>40</v>
      </c>
      <c r="C23" s="16" t="s">
        <v>122</v>
      </c>
      <c r="D23" s="17" t="s">
        <v>22</v>
      </c>
      <c r="E23" s="16" t="s">
        <v>15</v>
      </c>
      <c r="F23" s="16" t="s">
        <v>25</v>
      </c>
      <c r="G23" s="18">
        <v>92</v>
      </c>
      <c r="H23" s="18">
        <v>95.6</v>
      </c>
      <c r="I23" s="18">
        <v>99.5</v>
      </c>
    </row>
    <row r="24" spans="2:9" s="3" customFormat="1" ht="68.25" customHeight="1" x14ac:dyDescent="0.25">
      <c r="B24" s="22" t="s">
        <v>41</v>
      </c>
      <c r="C24" s="16" t="s">
        <v>42</v>
      </c>
      <c r="D24" s="17" t="s">
        <v>22</v>
      </c>
      <c r="E24" s="16" t="s">
        <v>15</v>
      </c>
      <c r="F24" s="16" t="s">
        <v>25</v>
      </c>
      <c r="G24" s="18">
        <v>20.8</v>
      </c>
      <c r="H24" s="18">
        <v>21.6</v>
      </c>
      <c r="I24" s="18">
        <v>22.5</v>
      </c>
    </row>
    <row r="25" spans="2:9" s="3" customFormat="1" ht="64.5" customHeight="1" x14ac:dyDescent="0.25">
      <c r="B25" s="15" t="s">
        <v>43</v>
      </c>
      <c r="C25" s="16" t="s">
        <v>44</v>
      </c>
      <c r="D25" s="17"/>
      <c r="E25" s="16"/>
      <c r="F25" s="16"/>
      <c r="G25" s="18">
        <v>243.9</v>
      </c>
      <c r="H25" s="18">
        <v>243.9</v>
      </c>
      <c r="I25" s="18">
        <v>243.9</v>
      </c>
    </row>
    <row r="26" spans="2:9" s="3" customFormat="1" ht="66.75" customHeight="1" x14ac:dyDescent="0.25">
      <c r="B26" s="22" t="s">
        <v>45</v>
      </c>
      <c r="C26" s="16" t="s">
        <v>123</v>
      </c>
      <c r="D26" s="17" t="s">
        <v>46</v>
      </c>
      <c r="E26" s="16" t="s">
        <v>47</v>
      </c>
      <c r="F26" s="16" t="s">
        <v>15</v>
      </c>
      <c r="G26" s="18">
        <v>243.9</v>
      </c>
      <c r="H26" s="18">
        <v>243.9</v>
      </c>
      <c r="I26" s="18">
        <v>243.9</v>
      </c>
    </row>
    <row r="27" spans="2:9" s="3" customFormat="1" ht="72.75" customHeight="1" x14ac:dyDescent="0.25">
      <c r="B27" s="15" t="s">
        <v>48</v>
      </c>
      <c r="C27" s="16" t="s">
        <v>49</v>
      </c>
      <c r="D27" s="17"/>
      <c r="E27" s="16"/>
      <c r="F27" s="16"/>
      <c r="G27" s="18">
        <f>SUM(G28+G30+G32)</f>
        <v>63.9</v>
      </c>
      <c r="H27" s="18">
        <f>SUM(H28+H30+H32)</f>
        <v>66.3</v>
      </c>
      <c r="I27" s="18">
        <f>SUM(I28+I30+I32)</f>
        <v>68.900000000000006</v>
      </c>
    </row>
    <row r="28" spans="2:9" s="3" customFormat="1" ht="34.15" customHeight="1" x14ac:dyDescent="0.25">
      <c r="B28" s="15" t="s">
        <v>50</v>
      </c>
      <c r="C28" s="16" t="s">
        <v>51</v>
      </c>
      <c r="D28" s="17"/>
      <c r="E28" s="16"/>
      <c r="F28" s="16"/>
      <c r="G28" s="18">
        <f>G29</f>
        <v>54.1</v>
      </c>
      <c r="H28" s="18">
        <f>H29</f>
        <v>56.2</v>
      </c>
      <c r="I28" s="18">
        <f>I29</f>
        <v>58.4</v>
      </c>
    </row>
    <row r="29" spans="2:9" s="3" customFormat="1" ht="60.4" customHeight="1" x14ac:dyDescent="0.25">
      <c r="B29" s="22" t="s">
        <v>52</v>
      </c>
      <c r="C29" s="16" t="s">
        <v>124</v>
      </c>
      <c r="D29" s="17" t="s">
        <v>22</v>
      </c>
      <c r="E29" s="16" t="s">
        <v>49</v>
      </c>
      <c r="F29" s="16" t="s">
        <v>47</v>
      </c>
      <c r="G29" s="18">
        <v>54.1</v>
      </c>
      <c r="H29" s="18">
        <v>56.2</v>
      </c>
      <c r="I29" s="18">
        <v>58.4</v>
      </c>
    </row>
    <row r="30" spans="2:9" s="3" customFormat="1" ht="34.15" customHeight="1" x14ac:dyDescent="0.25">
      <c r="B30" s="15" t="s">
        <v>53</v>
      </c>
      <c r="C30" s="16" t="s">
        <v>54</v>
      </c>
      <c r="D30" s="17"/>
      <c r="E30" s="16"/>
      <c r="F30" s="16"/>
      <c r="G30" s="18">
        <f>G31</f>
        <v>4.4000000000000004</v>
      </c>
      <c r="H30" s="18">
        <f>H31</f>
        <v>4.5</v>
      </c>
      <c r="I30" s="18">
        <f>I31</f>
        <v>4.7</v>
      </c>
    </row>
    <row r="31" spans="2:9" s="3" customFormat="1" ht="48.4" customHeight="1" x14ac:dyDescent="0.25">
      <c r="B31" s="22" t="s">
        <v>55</v>
      </c>
      <c r="C31" s="16" t="s">
        <v>56</v>
      </c>
      <c r="D31" s="17" t="s">
        <v>22</v>
      </c>
      <c r="E31" s="16" t="s">
        <v>49</v>
      </c>
      <c r="F31" s="16" t="s">
        <v>47</v>
      </c>
      <c r="G31" s="18">
        <v>4.4000000000000004</v>
      </c>
      <c r="H31" s="18">
        <v>4.5</v>
      </c>
      <c r="I31" s="18">
        <v>4.7</v>
      </c>
    </row>
    <row r="32" spans="2:9" s="3" customFormat="1" ht="51.4" customHeight="1" x14ac:dyDescent="0.25">
      <c r="B32" s="15" t="s">
        <v>57</v>
      </c>
      <c r="C32" s="16" t="s">
        <v>58</v>
      </c>
      <c r="D32" s="17"/>
      <c r="E32" s="16"/>
      <c r="F32" s="16"/>
      <c r="G32" s="18">
        <f>G33</f>
        <v>5.4</v>
      </c>
      <c r="H32" s="18">
        <f>H33</f>
        <v>5.6</v>
      </c>
      <c r="I32" s="18">
        <f>I33</f>
        <v>5.8</v>
      </c>
    </row>
    <row r="33" spans="2:9" s="3" customFormat="1" ht="52.9" customHeight="1" x14ac:dyDescent="0.25">
      <c r="B33" s="22" t="s">
        <v>59</v>
      </c>
      <c r="C33" s="16" t="s">
        <v>125</v>
      </c>
      <c r="D33" s="17" t="s">
        <v>22</v>
      </c>
      <c r="E33" s="16" t="s">
        <v>15</v>
      </c>
      <c r="F33" s="16" t="s">
        <v>25</v>
      </c>
      <c r="G33" s="18">
        <v>5.4</v>
      </c>
      <c r="H33" s="18">
        <v>5.6</v>
      </c>
      <c r="I33" s="18">
        <v>5.8</v>
      </c>
    </row>
    <row r="34" spans="2:9" s="3" customFormat="1" ht="34.15" customHeight="1" x14ac:dyDescent="0.25">
      <c r="B34" s="15" t="s">
        <v>60</v>
      </c>
      <c r="C34" s="16" t="s">
        <v>20</v>
      </c>
      <c r="D34" s="17"/>
      <c r="E34" s="16"/>
      <c r="F34" s="16"/>
      <c r="G34" s="18">
        <f>G35</f>
        <v>353</v>
      </c>
      <c r="H34" s="18"/>
      <c r="I34" s="18"/>
    </row>
    <row r="35" spans="2:9" s="3" customFormat="1" ht="34.15" customHeight="1" x14ac:dyDescent="0.25">
      <c r="B35" s="15" t="s">
        <v>61</v>
      </c>
      <c r="C35" s="16" t="s">
        <v>62</v>
      </c>
      <c r="D35" s="17"/>
      <c r="E35" s="16"/>
      <c r="F35" s="16"/>
      <c r="G35" s="18">
        <f>G36</f>
        <v>353</v>
      </c>
      <c r="H35" s="18"/>
      <c r="I35" s="18"/>
    </row>
    <row r="36" spans="2:9" s="3" customFormat="1" ht="57.6" customHeight="1" x14ac:dyDescent="0.25">
      <c r="B36" s="22" t="s">
        <v>63</v>
      </c>
      <c r="C36" s="16" t="s">
        <v>64</v>
      </c>
      <c r="D36" s="17" t="s">
        <v>22</v>
      </c>
      <c r="E36" s="16" t="s">
        <v>20</v>
      </c>
      <c r="F36" s="16" t="s">
        <v>65</v>
      </c>
      <c r="G36" s="18">
        <v>353</v>
      </c>
      <c r="H36" s="18"/>
      <c r="I36" s="18"/>
    </row>
    <row r="37" spans="2:9" s="3" customFormat="1" ht="51.4" customHeight="1" x14ac:dyDescent="0.25">
      <c r="B37" s="15" t="s">
        <v>66</v>
      </c>
      <c r="C37" s="16" t="s">
        <v>33</v>
      </c>
      <c r="D37" s="17"/>
      <c r="E37" s="16"/>
      <c r="F37" s="16"/>
      <c r="G37" s="18">
        <f>SUM(G38+G45)</f>
        <v>15757.6</v>
      </c>
      <c r="H37" s="18">
        <f>SUM(H38+H45)</f>
        <v>5236.8999999999996</v>
      </c>
      <c r="I37" s="18">
        <f>SUM(I38+I45)</f>
        <v>1290.4000000000001</v>
      </c>
    </row>
    <row r="38" spans="2:9" s="3" customFormat="1" ht="34.15" customHeight="1" x14ac:dyDescent="0.25">
      <c r="B38" s="15" t="s">
        <v>67</v>
      </c>
      <c r="C38" s="16" t="s">
        <v>68</v>
      </c>
      <c r="D38" s="17"/>
      <c r="E38" s="16"/>
      <c r="F38" s="16"/>
      <c r="G38" s="18">
        <f>SUM(G39:G44)</f>
        <v>12289.6</v>
      </c>
      <c r="H38" s="18">
        <f>SUM(H39:H44)</f>
        <v>1780.5</v>
      </c>
      <c r="I38" s="18">
        <f>SUM(I39:I44)</f>
        <v>960.40000000000009</v>
      </c>
    </row>
    <row r="39" spans="2:9" s="3" customFormat="1" ht="49.35" customHeight="1" x14ac:dyDescent="0.25">
      <c r="B39" s="19" t="s">
        <v>69</v>
      </c>
      <c r="C39" s="16" t="s">
        <v>70</v>
      </c>
      <c r="D39" s="17">
        <v>240</v>
      </c>
      <c r="E39" s="16" t="s">
        <v>33</v>
      </c>
      <c r="F39" s="16" t="s">
        <v>27</v>
      </c>
      <c r="G39" s="18">
        <v>648.5</v>
      </c>
      <c r="H39" s="18">
        <v>58.6</v>
      </c>
      <c r="I39" s="18">
        <v>49.8</v>
      </c>
    </row>
    <row r="40" spans="2:9" s="3" customFormat="1" ht="58.5" customHeight="1" x14ac:dyDescent="0.25">
      <c r="B40" s="22" t="s">
        <v>71</v>
      </c>
      <c r="C40" s="16" t="s">
        <v>126</v>
      </c>
      <c r="D40" s="17" t="s">
        <v>22</v>
      </c>
      <c r="E40" s="16" t="s">
        <v>33</v>
      </c>
      <c r="F40" s="16" t="s">
        <v>15</v>
      </c>
      <c r="G40" s="18">
        <v>365.9</v>
      </c>
      <c r="H40" s="18">
        <v>365.9</v>
      </c>
      <c r="I40" s="18">
        <v>165</v>
      </c>
    </row>
    <row r="41" spans="2:9" s="3" customFormat="1" ht="42" customHeight="1" x14ac:dyDescent="0.25">
      <c r="B41" s="22" t="s">
        <v>72</v>
      </c>
      <c r="C41" s="16" t="s">
        <v>127</v>
      </c>
      <c r="D41" s="17" t="s">
        <v>22</v>
      </c>
      <c r="E41" s="16" t="s">
        <v>33</v>
      </c>
      <c r="F41" s="16" t="s">
        <v>27</v>
      </c>
      <c r="G41" s="18">
        <v>376.1</v>
      </c>
      <c r="H41" s="18">
        <v>390.7</v>
      </c>
      <c r="I41" s="18">
        <v>370.6</v>
      </c>
    </row>
    <row r="42" spans="2:9" s="3" customFormat="1" ht="59.25" customHeight="1" x14ac:dyDescent="0.25">
      <c r="B42" s="22" t="s">
        <v>73</v>
      </c>
      <c r="C42" s="16" t="s">
        <v>128</v>
      </c>
      <c r="D42" s="17" t="s">
        <v>22</v>
      </c>
      <c r="E42" s="16" t="s">
        <v>33</v>
      </c>
      <c r="F42" s="16" t="s">
        <v>15</v>
      </c>
      <c r="G42" s="18">
        <v>928.2</v>
      </c>
      <c r="H42" s="18">
        <v>965.3</v>
      </c>
      <c r="I42" s="18">
        <v>375</v>
      </c>
    </row>
    <row r="43" spans="2:9" s="3" customFormat="1" ht="71.25" customHeight="1" x14ac:dyDescent="0.25">
      <c r="B43" s="23" t="s">
        <v>74</v>
      </c>
      <c r="C43" s="16" t="s">
        <v>129</v>
      </c>
      <c r="D43" s="17">
        <v>410</v>
      </c>
      <c r="E43" s="16" t="s">
        <v>33</v>
      </c>
      <c r="F43" s="16" t="s">
        <v>15</v>
      </c>
      <c r="G43" s="18">
        <v>8009.3</v>
      </c>
      <c r="H43" s="18">
        <v>0</v>
      </c>
      <c r="I43" s="18">
        <v>0</v>
      </c>
    </row>
    <row r="44" spans="2:9" s="3" customFormat="1" ht="63.75" customHeight="1" x14ac:dyDescent="0.25">
      <c r="B44" s="22" t="s">
        <v>75</v>
      </c>
      <c r="C44" s="16" t="s">
        <v>130</v>
      </c>
      <c r="D44" s="17">
        <v>810</v>
      </c>
      <c r="E44" s="16" t="s">
        <v>33</v>
      </c>
      <c r="F44" s="16" t="s">
        <v>27</v>
      </c>
      <c r="G44" s="18">
        <v>1961.6</v>
      </c>
      <c r="H44" s="18"/>
      <c r="I44" s="18"/>
    </row>
    <row r="45" spans="2:9" s="3" customFormat="1" ht="36.75" customHeight="1" x14ac:dyDescent="0.25">
      <c r="B45" s="15" t="s">
        <v>76</v>
      </c>
      <c r="C45" s="16" t="s">
        <v>77</v>
      </c>
      <c r="D45" s="17"/>
      <c r="E45" s="16"/>
      <c r="F45" s="16"/>
      <c r="G45" s="18">
        <f>SUM(G46+G47+G48)</f>
        <v>3468</v>
      </c>
      <c r="H45" s="18">
        <f>SUM(H46+H47+H48)</f>
        <v>3456.3999999999996</v>
      </c>
      <c r="I45" s="18">
        <f>SUM(I46+I47+I48)</f>
        <v>330</v>
      </c>
    </row>
    <row r="46" spans="2:9" s="3" customFormat="1" ht="62.25" customHeight="1" x14ac:dyDescent="0.25">
      <c r="B46" s="22" t="s">
        <v>78</v>
      </c>
      <c r="C46" s="16" t="s">
        <v>131</v>
      </c>
      <c r="D46" s="17" t="s">
        <v>22</v>
      </c>
      <c r="E46" s="16" t="s">
        <v>33</v>
      </c>
      <c r="F46" s="16" t="s">
        <v>49</v>
      </c>
      <c r="G46" s="18">
        <v>1099.5999999999999</v>
      </c>
      <c r="H46" s="18">
        <v>1143.5999999999999</v>
      </c>
      <c r="I46" s="18">
        <v>310</v>
      </c>
    </row>
    <row r="47" spans="2:9" s="3" customFormat="1" ht="81" customHeight="1" x14ac:dyDescent="0.25">
      <c r="B47" s="22" t="s">
        <v>79</v>
      </c>
      <c r="C47" s="16" t="s">
        <v>132</v>
      </c>
      <c r="D47" s="17" t="s">
        <v>22</v>
      </c>
      <c r="E47" s="16" t="s">
        <v>33</v>
      </c>
      <c r="F47" s="16" t="s">
        <v>49</v>
      </c>
      <c r="G47" s="18">
        <v>474.5</v>
      </c>
      <c r="H47" s="18">
        <v>493.5</v>
      </c>
      <c r="I47" s="18">
        <v>10</v>
      </c>
    </row>
    <row r="48" spans="2:9" s="3" customFormat="1" ht="69.75" customHeight="1" x14ac:dyDescent="0.25">
      <c r="B48" s="22" t="s">
        <v>80</v>
      </c>
      <c r="C48" s="16" t="s">
        <v>133</v>
      </c>
      <c r="D48" s="17" t="s">
        <v>22</v>
      </c>
      <c r="E48" s="16" t="s">
        <v>33</v>
      </c>
      <c r="F48" s="16" t="s">
        <v>49</v>
      </c>
      <c r="G48" s="18">
        <v>1893.9</v>
      </c>
      <c r="H48" s="18">
        <v>1819.3</v>
      </c>
      <c r="I48" s="18">
        <v>10</v>
      </c>
    </row>
    <row r="49" spans="2:9" s="3" customFormat="1" ht="34.15" customHeight="1" x14ac:dyDescent="0.25">
      <c r="B49" s="15" t="s">
        <v>81</v>
      </c>
      <c r="C49" s="16" t="s">
        <v>82</v>
      </c>
      <c r="D49" s="17"/>
      <c r="E49" s="16"/>
      <c r="F49" s="16"/>
      <c r="G49" s="18">
        <f>G50</f>
        <v>7857.7</v>
      </c>
      <c r="H49" s="18">
        <f>H50</f>
        <v>8473.2000000000007</v>
      </c>
      <c r="I49" s="18">
        <f>I50</f>
        <v>8024.6</v>
      </c>
    </row>
    <row r="50" spans="2:9" s="3" customFormat="1" ht="34.15" customHeight="1" x14ac:dyDescent="0.25">
      <c r="B50" s="15" t="s">
        <v>83</v>
      </c>
      <c r="C50" s="16" t="s">
        <v>84</v>
      </c>
      <c r="D50" s="17"/>
      <c r="E50" s="16"/>
      <c r="F50" s="16"/>
      <c r="G50" s="18">
        <f>SUM(G51:G51)</f>
        <v>7857.7</v>
      </c>
      <c r="H50" s="18">
        <f>SUM(H51:H51)</f>
        <v>8473.2000000000007</v>
      </c>
      <c r="I50" s="18">
        <f>SUM(I51:I51)</f>
        <v>8024.6</v>
      </c>
    </row>
    <row r="51" spans="2:9" s="3" customFormat="1" ht="57" customHeight="1" x14ac:dyDescent="0.25">
      <c r="B51" s="22" t="s">
        <v>85</v>
      </c>
      <c r="C51" s="16" t="s">
        <v>86</v>
      </c>
      <c r="D51" s="17" t="s">
        <v>87</v>
      </c>
      <c r="E51" s="16" t="s">
        <v>88</v>
      </c>
      <c r="F51" s="16" t="s">
        <v>15</v>
      </c>
      <c r="G51" s="18">
        <v>7857.7</v>
      </c>
      <c r="H51" s="18">
        <v>8473.2000000000007</v>
      </c>
      <c r="I51" s="18">
        <v>8024.6</v>
      </c>
    </row>
    <row r="52" spans="2:9" s="3" customFormat="1" ht="34.15" customHeight="1" x14ac:dyDescent="0.25">
      <c r="B52" s="15" t="s">
        <v>89</v>
      </c>
      <c r="C52" s="16" t="s">
        <v>32</v>
      </c>
      <c r="D52" s="17"/>
      <c r="E52" s="16"/>
      <c r="F52" s="16"/>
      <c r="G52" s="18">
        <f>G53</f>
        <v>749.3</v>
      </c>
      <c r="H52" s="18">
        <f>H53</f>
        <v>72.8</v>
      </c>
      <c r="I52" s="18">
        <f>I53</f>
        <v>68.2</v>
      </c>
    </row>
    <row r="53" spans="2:9" s="3" customFormat="1" ht="34.15" customHeight="1" x14ac:dyDescent="0.25">
      <c r="B53" s="15" t="s">
        <v>90</v>
      </c>
      <c r="C53" s="16" t="s">
        <v>91</v>
      </c>
      <c r="D53" s="17"/>
      <c r="E53" s="16"/>
      <c r="F53" s="16"/>
      <c r="G53" s="18">
        <f>SUM(G54:G56)</f>
        <v>749.3</v>
      </c>
      <c r="H53" s="18">
        <f>SUM(H54:H56)</f>
        <v>72.8</v>
      </c>
      <c r="I53" s="18">
        <f>SUM(I54:I56)</f>
        <v>68.2</v>
      </c>
    </row>
    <row r="54" spans="2:9" s="3" customFormat="1" ht="48" customHeight="1" x14ac:dyDescent="0.25">
      <c r="B54" s="22" t="s">
        <v>92</v>
      </c>
      <c r="C54" s="16" t="s">
        <v>134</v>
      </c>
      <c r="D54" s="17" t="s">
        <v>22</v>
      </c>
      <c r="E54" s="16" t="s">
        <v>93</v>
      </c>
      <c r="F54" s="16" t="s">
        <v>27</v>
      </c>
      <c r="G54" s="18">
        <v>10</v>
      </c>
      <c r="H54" s="18">
        <v>10</v>
      </c>
      <c r="I54" s="18">
        <v>3</v>
      </c>
    </row>
    <row r="55" spans="2:9" s="3" customFormat="1" ht="50.25" customHeight="1" x14ac:dyDescent="0.25">
      <c r="B55" s="20" t="s">
        <v>94</v>
      </c>
      <c r="C55" s="16" t="s">
        <v>135</v>
      </c>
      <c r="D55" s="17" t="s">
        <v>22</v>
      </c>
      <c r="E55" s="16" t="s">
        <v>93</v>
      </c>
      <c r="F55" s="16" t="s">
        <v>27</v>
      </c>
      <c r="G55" s="21">
        <v>656.8</v>
      </c>
      <c r="H55" s="18">
        <v>62.8</v>
      </c>
      <c r="I55" s="18">
        <v>65.2</v>
      </c>
    </row>
    <row r="56" spans="2:9" s="3" customFormat="1" ht="62.25" customHeight="1" x14ac:dyDescent="0.25">
      <c r="B56" s="20" t="s">
        <v>95</v>
      </c>
      <c r="C56" s="16" t="s">
        <v>136</v>
      </c>
      <c r="D56" s="17" t="s">
        <v>22</v>
      </c>
      <c r="E56" s="16" t="s">
        <v>93</v>
      </c>
      <c r="F56" s="16" t="s">
        <v>27</v>
      </c>
      <c r="G56" s="21">
        <v>82.5</v>
      </c>
      <c r="H56" s="18"/>
      <c r="I56" s="18"/>
    </row>
    <row r="57" spans="2:9" s="3" customFormat="1" ht="34.15" customHeight="1" x14ac:dyDescent="0.25">
      <c r="B57" s="15" t="s">
        <v>96</v>
      </c>
      <c r="C57" s="16" t="s">
        <v>97</v>
      </c>
      <c r="D57" s="17"/>
      <c r="E57" s="16"/>
      <c r="F57" s="16"/>
      <c r="G57" s="18">
        <f>SUM(G58+G60)</f>
        <v>301.5</v>
      </c>
      <c r="H57" s="18">
        <f>SUM(H58+H60)</f>
        <v>831.9</v>
      </c>
      <c r="I57" s="18">
        <f>SUM(I58+I60)</f>
        <v>1080.5</v>
      </c>
    </row>
    <row r="58" spans="2:9" s="3" customFormat="1" ht="34.15" customHeight="1" x14ac:dyDescent="0.25">
      <c r="B58" s="15" t="s">
        <v>98</v>
      </c>
      <c r="C58" s="16" t="s">
        <v>99</v>
      </c>
      <c r="D58" s="17"/>
      <c r="E58" s="16"/>
      <c r="F58" s="16"/>
      <c r="G58" s="18">
        <v>10</v>
      </c>
      <c r="H58" s="18">
        <v>10</v>
      </c>
      <c r="I58" s="18">
        <v>10</v>
      </c>
    </row>
    <row r="59" spans="2:9" s="3" customFormat="1" ht="55.5" customHeight="1" x14ac:dyDescent="0.25">
      <c r="B59" s="15" t="s">
        <v>100</v>
      </c>
      <c r="C59" s="16" t="s">
        <v>101</v>
      </c>
      <c r="D59" s="17" t="s">
        <v>102</v>
      </c>
      <c r="E59" s="16" t="s">
        <v>15</v>
      </c>
      <c r="F59" s="16" t="s">
        <v>93</v>
      </c>
      <c r="G59" s="18">
        <v>10</v>
      </c>
      <c r="H59" s="18">
        <v>10</v>
      </c>
      <c r="I59" s="18">
        <v>10</v>
      </c>
    </row>
    <row r="60" spans="2:9" s="3" customFormat="1" ht="34.15" customHeight="1" x14ac:dyDescent="0.25">
      <c r="B60" s="15" t="s">
        <v>103</v>
      </c>
      <c r="C60" s="16" t="s">
        <v>104</v>
      </c>
      <c r="D60" s="17"/>
      <c r="E60" s="16"/>
      <c r="F60" s="16"/>
      <c r="G60" s="18">
        <f>SUM(G61:G66)</f>
        <v>291.5</v>
      </c>
      <c r="H60" s="18">
        <f>SUM(H61:H66)</f>
        <v>821.9</v>
      </c>
      <c r="I60" s="24">
        <f>SUM(I61:I66)</f>
        <v>1070.5</v>
      </c>
    </row>
    <row r="61" spans="2:9" s="3" customFormat="1" ht="59.65" customHeight="1" x14ac:dyDescent="0.25">
      <c r="B61" s="20" t="s">
        <v>105</v>
      </c>
      <c r="C61" s="25" t="s">
        <v>106</v>
      </c>
      <c r="D61" s="17">
        <v>240</v>
      </c>
      <c r="E61" s="16" t="s">
        <v>20</v>
      </c>
      <c r="F61" s="16" t="s">
        <v>107</v>
      </c>
      <c r="G61" s="18">
        <v>28.1</v>
      </c>
      <c r="H61" s="18">
        <v>29.2</v>
      </c>
      <c r="I61" s="24">
        <v>30.3</v>
      </c>
    </row>
    <row r="62" spans="2:9" s="3" customFormat="1" ht="75.75" customHeight="1" x14ac:dyDescent="0.25">
      <c r="B62" s="19" t="s">
        <v>108</v>
      </c>
      <c r="C62" s="16" t="s">
        <v>109</v>
      </c>
      <c r="D62" s="17">
        <v>240</v>
      </c>
      <c r="E62" s="16" t="s">
        <v>15</v>
      </c>
      <c r="F62" s="16" t="s">
        <v>25</v>
      </c>
      <c r="G62" s="18">
        <v>7.8</v>
      </c>
      <c r="H62" s="18">
        <v>8.1</v>
      </c>
      <c r="I62" s="24">
        <v>8.4</v>
      </c>
    </row>
    <row r="63" spans="2:9" s="3" customFormat="1" ht="58.5" customHeight="1" x14ac:dyDescent="0.25">
      <c r="B63" s="20" t="s">
        <v>110</v>
      </c>
      <c r="C63" s="16" t="s">
        <v>111</v>
      </c>
      <c r="D63" s="17" t="s">
        <v>19</v>
      </c>
      <c r="E63" s="16" t="s">
        <v>27</v>
      </c>
      <c r="F63" s="16" t="s">
        <v>49</v>
      </c>
      <c r="G63" s="18">
        <v>160.30000000000001</v>
      </c>
      <c r="H63" s="18">
        <v>175</v>
      </c>
      <c r="I63" s="18">
        <v>0</v>
      </c>
    </row>
    <row r="64" spans="2:9" s="3" customFormat="1" ht="96.75" customHeight="1" x14ac:dyDescent="0.25">
      <c r="B64" s="22" t="s">
        <v>112</v>
      </c>
      <c r="C64" s="16" t="s">
        <v>113</v>
      </c>
      <c r="D64" s="17" t="s">
        <v>22</v>
      </c>
      <c r="E64" s="16" t="s">
        <v>15</v>
      </c>
      <c r="F64" s="16" t="s">
        <v>20</v>
      </c>
      <c r="G64" s="18">
        <v>0.2</v>
      </c>
      <c r="H64" s="18">
        <v>0.2</v>
      </c>
      <c r="I64" s="18">
        <v>0.2</v>
      </c>
    </row>
    <row r="65" spans="2:9" s="3" customFormat="1" ht="99" customHeight="1" x14ac:dyDescent="0.25">
      <c r="B65" s="20" t="s">
        <v>114</v>
      </c>
      <c r="C65" s="16" t="s">
        <v>115</v>
      </c>
      <c r="D65" s="17">
        <v>540</v>
      </c>
      <c r="E65" s="16" t="s">
        <v>15</v>
      </c>
      <c r="F65" s="16" t="s">
        <v>82</v>
      </c>
      <c r="G65" s="18">
        <v>95.1</v>
      </c>
      <c r="H65" s="18"/>
      <c r="I65" s="18"/>
    </row>
    <row r="66" spans="2:9" s="3" customFormat="1" ht="41.25" customHeight="1" x14ac:dyDescent="0.25">
      <c r="B66" s="15" t="s">
        <v>116</v>
      </c>
      <c r="C66" s="16" t="s">
        <v>117</v>
      </c>
      <c r="D66" s="17" t="s">
        <v>118</v>
      </c>
      <c r="E66" s="16" t="s">
        <v>15</v>
      </c>
      <c r="F66" s="16" t="s">
        <v>25</v>
      </c>
      <c r="G66" s="18"/>
      <c r="H66" s="18">
        <v>609.4</v>
      </c>
      <c r="I66" s="18">
        <v>1031.5999999999999</v>
      </c>
    </row>
  </sheetData>
  <mergeCells count="10">
    <mergeCell ref="I9:I10"/>
    <mergeCell ref="B7:I7"/>
    <mergeCell ref="H8:I8"/>
    <mergeCell ref="H9:H10"/>
    <mergeCell ref="G9:G10"/>
    <mergeCell ref="B9:B10"/>
    <mergeCell ref="C9:C10"/>
    <mergeCell ref="D9:D10"/>
    <mergeCell ref="F9:F10"/>
    <mergeCell ref="E9:E10"/>
  </mergeCells>
  <pageMargins left="0.98425197601318404" right="0.39370077848434398" top="0.39370077848434398" bottom="0.39370077848434398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2024-11-14T11:22:06Z</dcterms:modified>
</cp:coreProperties>
</file>