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480" windowHeight="8190" activeTab="1"/>
  </bookViews>
  <sheets>
    <sheet name="117_1" sheetId="4" r:id="rId1"/>
    <sheet name="117_2" sheetId="5" r:id="rId2"/>
    <sheet name="117_3" sheetId="6" r:id="rId3"/>
  </sheets>
  <definedNames>
    <definedName name="Excel_BuiltIn_Print_Area_5">'117_2'!$A$2:$F$186</definedName>
    <definedName name="_xlnm.Print_Area" localSheetId="1">'117_2'!$A$1:$F$186</definedName>
  </definedNames>
  <calcPr calcId="145621"/>
</workbook>
</file>

<file path=xl/calcChain.xml><?xml version="1.0" encoding="utf-8"?>
<calcChain xmlns="http://schemas.openxmlformats.org/spreadsheetml/2006/main">
  <c r="F168" i="5" l="1"/>
  <c r="F147" i="5"/>
  <c r="F144" i="5"/>
  <c r="F141" i="5"/>
  <c r="F138" i="5"/>
  <c r="F135" i="5"/>
  <c r="F128" i="5"/>
  <c r="F122" i="5"/>
  <c r="F119" i="5"/>
  <c r="F112" i="5"/>
  <c r="F108" i="5"/>
  <c r="F105" i="5"/>
  <c r="F102" i="5"/>
  <c r="F99" i="5"/>
  <c r="F96" i="5"/>
  <c r="F89" i="5"/>
  <c r="F65" i="5"/>
  <c r="D13" i="5"/>
  <c r="F13" i="5" s="1"/>
  <c r="E71" i="5"/>
  <c r="F145" i="5"/>
  <c r="E143" i="5"/>
  <c r="F103" i="5"/>
  <c r="E101" i="5"/>
  <c r="F57" i="5"/>
  <c r="D140" i="5"/>
  <c r="E127" i="5"/>
  <c r="F129" i="5"/>
  <c r="E55" i="5"/>
  <c r="D173" i="5"/>
  <c r="D55" i="5"/>
  <c r="D143" i="5"/>
  <c r="F143" i="5" s="1"/>
  <c r="D127" i="5"/>
  <c r="D101" i="5"/>
  <c r="F101" i="5" s="1"/>
  <c r="E157" i="5"/>
  <c r="F106" i="5"/>
  <c r="E173" i="5"/>
  <c r="E170" i="5"/>
  <c r="E160" i="5"/>
  <c r="E163" i="5"/>
  <c r="D170" i="5"/>
  <c r="D160" i="5"/>
  <c r="D163" i="5"/>
  <c r="F90" i="5"/>
  <c r="D157" i="5"/>
  <c r="F60" i="4"/>
  <c r="F59" i="4"/>
  <c r="F56" i="4"/>
  <c r="F83" i="5"/>
  <c r="F97" i="5"/>
  <c r="F100" i="5"/>
  <c r="F109" i="5"/>
  <c r="F113" i="5"/>
  <c r="F120" i="5"/>
  <c r="F123" i="5"/>
  <c r="F130" i="5"/>
  <c r="F136" i="5"/>
  <c r="F139" i="5"/>
  <c r="F142" i="5"/>
  <c r="F148" i="5"/>
  <c r="F149" i="5"/>
  <c r="F156" i="5"/>
  <c r="F169" i="5"/>
  <c r="F15" i="5"/>
  <c r="F66" i="5"/>
  <c r="D17" i="6"/>
  <c r="D18" i="6" s="1"/>
  <c r="E12" i="5"/>
  <c r="D98" i="5"/>
  <c r="E20" i="5"/>
  <c r="E180" i="5"/>
  <c r="F23" i="5"/>
  <c r="F46" i="4"/>
  <c r="F7" i="6"/>
  <c r="F55" i="5" l="1"/>
  <c r="F61" i="5"/>
  <c r="E121" i="5"/>
  <c r="E95" i="5"/>
  <c r="F24" i="5"/>
  <c r="F16" i="5"/>
  <c r="D180" i="5"/>
  <c r="D121" i="5"/>
  <c r="F47" i="4"/>
  <c r="F42" i="4"/>
  <c r="F41" i="4"/>
  <c r="F40" i="4"/>
  <c r="F39" i="4"/>
  <c r="F29" i="4"/>
  <c r="F30" i="4"/>
  <c r="F28" i="4"/>
  <c r="E17" i="6"/>
  <c r="E25" i="5"/>
  <c r="E34" i="5"/>
  <c r="E49" i="5"/>
  <c r="E52" i="5"/>
  <c r="E154" i="5"/>
  <c r="E153" i="5" s="1"/>
  <c r="E167" i="5"/>
  <c r="E166" i="5" s="1"/>
  <c r="D154" i="5"/>
  <c r="D153" i="5" s="1"/>
  <c r="D167" i="5"/>
  <c r="D166" i="5" s="1"/>
  <c r="D71" i="5"/>
  <c r="D52" i="5"/>
  <c r="D49" i="5"/>
  <c r="D25" i="5"/>
  <c r="D20" i="5"/>
  <c r="D12" i="5"/>
  <c r="D11" i="5" s="1"/>
  <c r="D10" i="5" s="1"/>
  <c r="D9" i="5" s="1"/>
  <c r="E48" i="5" l="1"/>
  <c r="F25" i="5"/>
  <c r="D48" i="5"/>
  <c r="F48" i="5" s="1"/>
  <c r="F121" i="5"/>
  <c r="D19" i="5"/>
  <c r="D18" i="5" s="1"/>
  <c r="F167" i="5"/>
  <c r="F154" i="5"/>
  <c r="F20" i="5"/>
  <c r="F12" i="5"/>
  <c r="E18" i="6"/>
  <c r="F18" i="6" s="1"/>
  <c r="F17" i="6"/>
  <c r="F166" i="5"/>
  <c r="E19" i="5"/>
  <c r="E18" i="5" s="1"/>
  <c r="E11" i="5"/>
  <c r="E10" i="5" s="1"/>
  <c r="D152" i="5"/>
  <c r="E118" i="5"/>
  <c r="E140" i="5"/>
  <c r="E111" i="5"/>
  <c r="E107" i="5"/>
  <c r="E104" i="5"/>
  <c r="E98" i="5"/>
  <c r="F98" i="5" s="1"/>
  <c r="E88" i="5"/>
  <c r="E87" i="5" s="1"/>
  <c r="E85" i="5"/>
  <c r="E81" i="5"/>
  <c r="E80" i="5" s="1"/>
  <c r="E64" i="5"/>
  <c r="E59" i="5"/>
  <c r="E41" i="5"/>
  <c r="E30" i="5"/>
  <c r="E29" i="5" s="1"/>
  <c r="E28" i="5" s="1"/>
  <c r="F140" i="5"/>
  <c r="D107" i="5"/>
  <c r="D104" i="5"/>
  <c r="D88" i="5"/>
  <c r="D85" i="5"/>
  <c r="D84" i="5" s="1"/>
  <c r="D64" i="5"/>
  <c r="D63" i="5" s="1"/>
  <c r="D59" i="5"/>
  <c r="D58" i="5" s="1"/>
  <c r="D47" i="5" s="1"/>
  <c r="D41" i="5"/>
  <c r="D36" i="5"/>
  <c r="D35" i="5" s="1"/>
  <c r="D34" i="5" s="1"/>
  <c r="D30" i="5"/>
  <c r="D29" i="5" s="1"/>
  <c r="D28" i="5" s="1"/>
  <c r="D17" i="5" l="1"/>
  <c r="E94" i="5"/>
  <c r="F104" i="5"/>
  <c r="D33" i="5"/>
  <c r="F33" i="5" s="1"/>
  <c r="F34" i="5"/>
  <c r="D87" i="5"/>
  <c r="F87" i="5" s="1"/>
  <c r="F88" i="5"/>
  <c r="F107" i="5"/>
  <c r="E17" i="5"/>
  <c r="E152" i="5"/>
  <c r="F152" i="5" s="1"/>
  <c r="F153" i="5"/>
  <c r="E117" i="5"/>
  <c r="E63" i="5"/>
  <c r="F64" i="5"/>
  <c r="D151" i="5"/>
  <c r="E110" i="5"/>
  <c r="E58" i="5"/>
  <c r="E47" i="5" s="1"/>
  <c r="F59" i="5"/>
  <c r="E84" i="5"/>
  <c r="E79" i="5" s="1"/>
  <c r="F18" i="5"/>
  <c r="F10" i="5"/>
  <c r="E9" i="5"/>
  <c r="E70" i="5"/>
  <c r="E137" i="5"/>
  <c r="D137" i="5"/>
  <c r="D179" i="5"/>
  <c r="E146" i="5"/>
  <c r="D81" i="5"/>
  <c r="D43" i="5"/>
  <c r="D40" i="5" s="1"/>
  <c r="D39" i="5" s="1"/>
  <c r="D111" i="5"/>
  <c r="D134" i="5"/>
  <c r="E43" i="5"/>
  <c r="E40" i="5" s="1"/>
  <c r="E39" i="5" s="1"/>
  <c r="E134" i="5"/>
  <c r="D95" i="5"/>
  <c r="D94" i="5" s="1"/>
  <c r="D146" i="5"/>
  <c r="F146" i="5" s="1"/>
  <c r="D126" i="5"/>
  <c r="D125" i="5" s="1"/>
  <c r="D124" i="5" s="1"/>
  <c r="D70" i="5"/>
  <c r="D69" i="5" s="1"/>
  <c r="D68" i="5" s="1"/>
  <c r="E24" i="6"/>
  <c r="D20" i="6"/>
  <c r="D21" i="6" s="1"/>
  <c r="D22" i="6" s="1"/>
  <c r="E20" i="6"/>
  <c r="E21" i="6" s="1"/>
  <c r="E22" i="6" s="1"/>
  <c r="D24" i="6"/>
  <c r="D25" i="6" s="1"/>
  <c r="D26" i="6" s="1"/>
  <c r="E25" i="6"/>
  <c r="E26" i="6" s="1"/>
  <c r="F14" i="5"/>
  <c r="F22" i="5"/>
  <c r="F35" i="5"/>
  <c r="F36" i="5"/>
  <c r="F37" i="5"/>
  <c r="F45" i="5"/>
  <c r="F46" i="5"/>
  <c r="F15" i="4"/>
  <c r="F16" i="4"/>
  <c r="F18" i="4"/>
  <c r="F19" i="4"/>
  <c r="F20" i="4"/>
  <c r="F22" i="4"/>
  <c r="F23" i="4"/>
  <c r="F24" i="4"/>
  <c r="F25" i="4"/>
  <c r="F26" i="4"/>
  <c r="F31" i="4"/>
  <c r="F32" i="4"/>
  <c r="F33" i="4"/>
  <c r="F34" i="4"/>
  <c r="F35" i="4"/>
  <c r="F36" i="4"/>
  <c r="F37" i="4"/>
  <c r="F38" i="4"/>
  <c r="E151" i="5" l="1"/>
  <c r="E150" i="5" s="1"/>
  <c r="F134" i="5"/>
  <c r="E133" i="5"/>
  <c r="E132" i="5" s="1"/>
  <c r="E131" i="5" s="1"/>
  <c r="F137" i="5"/>
  <c r="D133" i="5"/>
  <c r="F95" i="5"/>
  <c r="D110" i="5"/>
  <c r="F110" i="5" s="1"/>
  <c r="F111" i="5"/>
  <c r="F94" i="5"/>
  <c r="E126" i="5"/>
  <c r="F127" i="5"/>
  <c r="E62" i="5"/>
  <c r="E38" i="5" s="1"/>
  <c r="E8" i="5" s="1"/>
  <c r="F63" i="5"/>
  <c r="D80" i="5"/>
  <c r="F80" i="5" s="1"/>
  <c r="F81" i="5"/>
  <c r="E93" i="5"/>
  <c r="D62" i="5"/>
  <c r="E116" i="5"/>
  <c r="F58" i="5"/>
  <c r="F47" i="5"/>
  <c r="E78" i="5"/>
  <c r="E77" i="5" s="1"/>
  <c r="E69" i="5"/>
  <c r="F39" i="5"/>
  <c r="D178" i="5"/>
  <c r="F43" i="5"/>
  <c r="D118" i="5"/>
  <c r="F118" i="5" s="1"/>
  <c r="F17" i="5"/>
  <c r="F9" i="5"/>
  <c r="F11" i="5"/>
  <c r="F40" i="5"/>
  <c r="F27" i="5"/>
  <c r="D79" i="5" l="1"/>
  <c r="D78" i="5" s="1"/>
  <c r="D77" i="5" s="1"/>
  <c r="F62" i="5"/>
  <c r="F151" i="5"/>
  <c r="D38" i="5"/>
  <c r="D8" i="5" s="1"/>
  <c r="F8" i="5" s="1"/>
  <c r="D177" i="5"/>
  <c r="D93" i="5"/>
  <c r="D92" i="5" s="1"/>
  <c r="D91" i="5" s="1"/>
  <c r="E125" i="5"/>
  <c r="F126" i="5"/>
  <c r="E92" i="5"/>
  <c r="F93" i="5"/>
  <c r="D132" i="5"/>
  <c r="F133" i="5"/>
  <c r="F77" i="5"/>
  <c r="F79" i="5"/>
  <c r="E115" i="5"/>
  <c r="E68" i="5"/>
  <c r="D117" i="5"/>
  <c r="F117" i="5" s="1"/>
  <c r="F19" i="5"/>
  <c r="E179" i="5"/>
  <c r="D67" i="5"/>
  <c r="F78" i="5" l="1"/>
  <c r="F38" i="5"/>
  <c r="D176" i="5"/>
  <c r="F125" i="5"/>
  <c r="E124" i="5"/>
  <c r="F124" i="5" s="1"/>
  <c r="E91" i="5"/>
  <c r="F91" i="5" s="1"/>
  <c r="F92" i="5"/>
  <c r="D131" i="5"/>
  <c r="F131" i="5" s="1"/>
  <c r="F132" i="5"/>
  <c r="E67" i="5"/>
  <c r="E178" i="5"/>
  <c r="D116" i="5"/>
  <c r="F116" i="5" s="1"/>
  <c r="E114" i="5" l="1"/>
  <c r="D115" i="5"/>
  <c r="F115" i="5" s="1"/>
  <c r="E177" i="5"/>
  <c r="D150" i="5"/>
  <c r="F150" i="5" s="1"/>
  <c r="E176" i="5" l="1"/>
  <c r="D114" i="5"/>
  <c r="F114" i="5" s="1"/>
  <c r="E7" i="5" l="1"/>
  <c r="E5" i="5" s="1"/>
  <c r="E186" i="5" s="1"/>
  <c r="D7" i="5"/>
  <c r="D5" i="5" s="1"/>
  <c r="D186" i="5" s="1"/>
  <c r="F7" i="5" l="1"/>
  <c r="F5" i="5"/>
</calcChain>
</file>

<file path=xl/sharedStrings.xml><?xml version="1.0" encoding="utf-8"?>
<sst xmlns="http://schemas.openxmlformats.org/spreadsheetml/2006/main" count="685" uniqueCount="443">
  <si>
    <t>в том числе:</t>
  </si>
  <si>
    <t>Л.В.Левшина</t>
  </si>
  <si>
    <t>Е.В.Леонова</t>
  </si>
  <si>
    <t>010</t>
  </si>
  <si>
    <t>КОДЫ</t>
  </si>
  <si>
    <t>Наименование</t>
  </si>
  <si>
    <t xml:space="preserve">Единица измерения: руб. </t>
  </si>
  <si>
    <t>1. Доходы бюджета</t>
  </si>
  <si>
    <t>Наименование показателя</t>
  </si>
  <si>
    <t>Код строки</t>
  </si>
  <si>
    <t>Код дохода
по бюджетной классификации</t>
  </si>
  <si>
    <t>Утвержденные бюджетные 
назначения</t>
  </si>
  <si>
    <t>Исполнено</t>
  </si>
  <si>
    <t>4</t>
  </si>
  <si>
    <t>5</t>
  </si>
  <si>
    <t>х</t>
  </si>
  <si>
    <t>НАЛОГИ НА ПРИБЫЛЬ, ДОХОДЫ</t>
  </si>
  <si>
    <t>Налог на доходы физических лиц</t>
  </si>
  <si>
    <t>НАЛОГИ НА СОВОКУПНЫЙ ДОХОД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</si>
  <si>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</si>
  <si>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</si>
  <si>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</si>
  <si>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</si>
  <si>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</si>
  <si>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</si>
  <si>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</si>
  <si>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</si>
  <si>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Субвенции бюджетам субъектов Российской Федерации и муниципальных образований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</si>
  <si>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</si>
  <si>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</si>
  <si>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</si>
  <si>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 xml:space="preserve"> 2. Расходы бюджета</t>
  </si>
  <si>
    <t>Код расхода
по бюджетной классификации</t>
  </si>
  <si>
    <t>Утвержденные бюджетные назначения</t>
  </si>
  <si>
    <t xml:space="preserve">Исполнено </t>
  </si>
  <si>
    <t>6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</si>
  <si>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</si>
  <si>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</si>
  <si>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951 01  05  00  00  00  0000  000</t>
  </si>
  <si>
    <t>951 01  05  00  00  00  0000  500</t>
  </si>
  <si>
    <t>Увеличение прочих остатков средств бюджетов</t>
  </si>
  <si>
    <t>951 01  05  02  00  00  0000  500</t>
  </si>
  <si>
    <t>Увеличение прочих остатков денежных средств  бюджетов</t>
  </si>
  <si>
    <t>951 01  05  02  01  00  0000  510</t>
  </si>
  <si>
    <t>Увеличение прочих остатков денежных средств  бюджетов поселений</t>
  </si>
  <si>
    <t>951 01  05  02  01  10  0000  510</t>
  </si>
  <si>
    <t>951 01  05  00  00  00  0000  600</t>
  </si>
  <si>
    <t>Уменьшение прочих остатков средств бюджетов</t>
  </si>
  <si>
    <t>951 01  05  02  00  00  0000  600</t>
  </si>
  <si>
    <t>Уменьшение прочих остатков денежных средств  бюджетов</t>
  </si>
  <si>
    <t>951 01  05  02  01  00  0000  610</t>
  </si>
  <si>
    <t>Уменьшение прочих остатков денежных средств  бюджетов поселений</t>
  </si>
  <si>
    <t>951 01  05  02  01  10  0000  610</t>
  </si>
  <si>
    <t>Руководитель финансово-</t>
  </si>
  <si>
    <t xml:space="preserve">                                                     ОТЧЕТ ОБ ИСПОЛНЕНИИ БЮДЖЕТА</t>
  </si>
  <si>
    <t>0503117</t>
  </si>
  <si>
    <t xml:space="preserve">            Дата</t>
  </si>
  <si>
    <t xml:space="preserve">      по ОКПО</t>
  </si>
  <si>
    <t>Неисполненные назначения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</si>
  <si>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</si>
  <si>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</si>
  <si>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</si>
  <si>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</si>
  <si>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</si>
  <si>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</si>
  <si>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</si>
  <si>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</si>
  <si>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Жилищно-коммунальное хозяйство</t>
  </si>
  <si>
    <t>Коммунальное хозяйство</t>
  </si>
  <si>
    <t>Благоустройство</t>
  </si>
  <si>
    <t>Культура</t>
  </si>
  <si>
    <t>Физическая культура и спорт</t>
  </si>
  <si>
    <t>Увеличение остатков средств бюджетов</t>
  </si>
  <si>
    <t>Уменьшение остатков средств бюджетов</t>
  </si>
  <si>
    <t>Руководитель   _______________________     Изварин А.В.</t>
  </si>
  <si>
    <t>Главный бухгалтер  ____________________ Альшенко Т.А.</t>
  </si>
  <si>
    <t>Утверждено бюджетные назначения</t>
  </si>
  <si>
    <t>Расходы бюджета - всего</t>
  </si>
  <si>
    <t>Результат исполнения бюджета (дефицит /профицит)</t>
  </si>
  <si>
    <t>Изменение остатков средств</t>
  </si>
  <si>
    <t>источники внутреннего финансирования бюджета</t>
  </si>
  <si>
    <t>-</t>
  </si>
  <si>
    <t>из них:</t>
  </si>
  <si>
    <t>источники внешнего финансирования бюджета</t>
  </si>
  <si>
    <t>Доходы бюджета - всего</t>
  </si>
  <si>
    <t>Массовый спорт</t>
  </si>
  <si>
    <t>76942970</t>
  </si>
  <si>
    <t>Форма 0503117 с. 2</t>
  </si>
  <si>
    <t>Форма 0503117 с. 3</t>
  </si>
  <si>
    <t xml:space="preserve">       (расшифровка подписи)</t>
  </si>
  <si>
    <r>
      <t xml:space="preserve">        </t>
    </r>
    <r>
      <rPr>
        <u/>
        <sz val="10"/>
        <rFont val="Arial Cyr"/>
        <charset val="204"/>
      </rPr>
      <t>С.М.Дубравина</t>
    </r>
  </si>
  <si>
    <t xml:space="preserve">экономической службы        ______________________  </t>
  </si>
  <si>
    <t>000  1  00  00000  00  0000  000</t>
  </si>
  <si>
    <t>000  1  01  00000  00  0000  000</t>
  </si>
  <si>
    <t>000  1  01  02000  01  0000  110</t>
  </si>
  <si>
    <t>000  1  05  00000  00  0000  000</t>
  </si>
  <si>
    <t>000  1  06  00000  00  0000  000</t>
  </si>
  <si>
    <t>000  1  06  01000  00  0000  110</t>
  </si>
  <si>
    <t>000  1  06  01030  10  0000  110</t>
  </si>
  <si>
    <t>000  1  06  06000  00  0000  110</t>
  </si>
  <si>
    <t>000  1  11  00000  00  0000  000</t>
  </si>
  <si>
    <t>000  1  11  05000  00  0000  120</t>
  </si>
  <si>
    <t>000  2  00  00000  00  0000  000</t>
  </si>
  <si>
    <t>000  2  02  00000  00  0000  000</t>
  </si>
  <si>
    <t>000  2  02  01000  00  0000  151</t>
  </si>
  <si>
    <t>000  2  02  01001  00  0000  151</t>
  </si>
  <si>
    <t>000  2  02  01001  10  0000  151</t>
  </si>
  <si>
    <t>000  2  02  03000  00  0000  151</t>
  </si>
  <si>
    <t>000  2  02  03015  00  0000  151</t>
  </si>
  <si>
    <t>000  2  02  03015  10  0000  151</t>
  </si>
  <si>
    <t>000  2  02  03024  00  0000  151</t>
  </si>
  <si>
    <t>000  2  02  03024  10  0000  151</t>
  </si>
  <si>
    <t>000  2  02  04000  00  0000  151</t>
  </si>
  <si>
    <t>000  2  02  04999  00  0000  151</t>
  </si>
  <si>
    <t>000  2  02  04999  10  0000  151</t>
  </si>
  <si>
    <t xml:space="preserve">                                   3. Источники финансирования дефицита бюджета</t>
  </si>
  <si>
    <t>000  1  01  02010  01  0000  110</t>
  </si>
  <si>
    <t>Резервные средства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</si>
  <si>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(муниципальных)услуг (выполнение работ)</t>
  </si>
  <si>
    <t>Субвенции местным бюджетам на выполнение передаваемых полномочий субъектов Российской Федерации</t>
  </si>
  <si>
    <t>Дорожное хозяйство (дорожные фонды)</t>
  </si>
  <si>
    <t>в том числе:                                                        НАЛОГОВЫЕ И НЕНАЛОГОВЫЕ ДОХОДЫ</t>
  </si>
  <si>
    <t>сельское поселение"</t>
  </si>
  <si>
    <t>000  1  16  00000  00  0000  000</t>
  </si>
  <si>
    <t>ШТРАФЫ, САНКЦИИ, ВОЗМЕЩЕНИЕ УЩЕРБА</t>
  </si>
  <si>
    <t>Другие общегосударственные вопросы</t>
  </si>
  <si>
    <t>Культура, кинематография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</si>
  <si>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</si>
  <si>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</si>
  <si>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000  1  03  00000  00  0000  000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</si>
  <si>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</si>
  <si>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</si>
  <si>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</si>
  <si>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000  1  03  02230  01  0000  110</t>
  </si>
  <si>
    <t>000  1  03  02240  01  0000  110</t>
  </si>
  <si>
    <t>000  1  03  02250  01  0000  110</t>
  </si>
  <si>
    <t>000  1  03  02260  01  0000  110</t>
  </si>
  <si>
    <t>000  1  05  03000  01  0000  110</t>
  </si>
  <si>
    <t>Единый сельскохозяйственный налог</t>
  </si>
  <si>
    <t>000  1  05  03010  01  0000  110</t>
  </si>
  <si>
    <t>Глава Михайловского сельского поселения</t>
  </si>
  <si>
    <t>Иные выплаты персоналу государственных (муниципальных) органов, за исключением фонда оплаты труда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</si>
  <si>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муниципального образования "Красносулинский район" в рамках подпрограммы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</si>
  <si>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>Резервный фонд Администрации Михайловского сельского поселения на финансовое обеспечение непредвиденных расходов в рамках непрограммных расходов органа местного самоуправления Михайловского сельского поселения</t>
  </si>
  <si>
    <t>Реализация направления расходов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</si>
  <si>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>Мероприятия по повышению профессиональной компетенции кадров муниципального управления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</si>
  <si>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 xml:space="preserve">Подпрограмма "Обеспечение реализации муниципальной программы Михайловского сельского поселения "Муниципальная политика" </t>
  </si>
  <si>
    <t xml:space="preserve">Официальная публикация нормативно-правовых актов, проектов правовых актов и иных информационных материалов Администрации Михайловского сельского поселения в средствах массовой информации в рамках подпрограммы "Обеспечение реализации муниципальной программы Михайловского сельского поселения "Муниципальная политика" </t>
  </si>
  <si>
    <t>Мероприятия по повышению уровня пожарной безопасности населения и территории поселения в рамках подпрограммы "Пожарная безопасность"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</si>
  <si>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"Красносулинский район"в рамках подпрограммы  "Защита от чрезвычайных ситуаций"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</si>
  <si>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Мероприятия по содержанию и ремонту объектов коммунального хозяйства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</si>
  <si>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Мероприятия по организации уличного освещения, содержания и ремонта объектов уличного освещения в рамках подпрограммы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</si>
  <si>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Реализация направления расходов в рамках подпрограммы 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</si>
  <si>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Расходы на организацию спортивно-массовых мероприятий в рамках подпрограммы "Развитие спортивной и физкультурно-оздоровительной деятельности" муниципальной программы Михайловского сельского поселения "Развитие физической культуры и спорта"</t>
  </si>
  <si>
    <t>Мероприятия по содержанию автомобильных дорог общего пользования местного значения и искусственных сооружений на них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</si>
  <si>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Подпрограмма "Нормативно-методическое обеспечение и организация бюджетного процесса" </t>
  </si>
  <si>
    <t xml:space="preserve">Подпрограмма "Пожарная безопасность" </t>
  </si>
  <si>
    <t xml:space="preserve">Подпрограмма "Защита от чрезвычайных ситуаций" </t>
  </si>
  <si>
    <t xml:space="preserve">Подпрограмма "Развитие транспортной инфраструктуры Михайловского сельского поселения" </t>
  </si>
  <si>
    <t xml:space="preserve">Подпрограмма "Повышение безопасности дорожного движения на территории Михайловского сельского поселения" </t>
  </si>
  <si>
    <t>Жилищное хозяйство</t>
  </si>
  <si>
    <t xml:space="preserve">Подпрограмма "Развитие жилищно-коммунального хозяйства Михайловского сельского поселения" </t>
  </si>
  <si>
    <t>Прочая закупка товаров, работ и услуг для обеспечения государственных (муниципальных) нужд</t>
  </si>
  <si>
    <t xml:space="preserve">Подпрограмма "Благоустройство территории Михайловского сельского поселения" </t>
  </si>
  <si>
    <t>Мероприятия по содержанию и ремонту объектов благоустройства и мест общего пользования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</si>
  <si>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Подпрограмма "Развитие библиотечного дела" </t>
  </si>
  <si>
    <t xml:space="preserve">Подпрограмма "Развитие культурно-досуговой деятельности" </t>
  </si>
  <si>
    <t xml:space="preserve">Подпрограмма "Развитие спортивной и физкультурно-оздоровительной деятельности" </t>
  </si>
  <si>
    <t xml:space="preserve">Подпрограмма "Обеспечение безопасности на водных объектах"  </t>
  </si>
  <si>
    <t>Мероприятия по предупреждению происшествий на водных объектах в рамках подпрограммы  "Обеспечение безопасности на водных объектах" 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</si>
  <si>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Иные мероприятия в сфере дорожного хозяйства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</si>
  <si>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Софинансирование расходов на ремонт и  содержание автомобильных дорог общего пользования местного значения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</si>
  <si>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Расходы на ремонт и содержание автомобильных дорог общего пользования местного значения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</si>
  <si>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Мероприятия по организации дорожного движения в рамках подпрограммы "Повышение безопасности дорожного движения на территории Михайловского сельского поселения" муниципальной программы Михайловского сельского поселения "Развитие транспортной системы"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</si>
  <si>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</si>
  <si>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Администрация Михайловского сельского поселения</t>
  </si>
  <si>
    <t>Финансовое обеспечение непредвиденных расходов</t>
  </si>
  <si>
    <t>Уплата налога на имущество организаций и земельного налога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</si>
  <si>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</si>
  <si>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000  1  11  05070  00  0000  120</t>
  </si>
  <si>
    <t>000  1  11  05075  10  0000  120</t>
  </si>
  <si>
    <t xml:space="preserve">                      Форма по ОКУД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</si>
  <si>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</si>
  <si>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    по ОКТМО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</si>
  <si>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</si>
  <si>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</si>
  <si>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000  1  06  06033  10  0000  110</t>
  </si>
  <si>
    <t>Земельный налог с организаций, обладающих земельным участком,  расположенным в границах  сельских поселений</t>
  </si>
  <si>
    <t>000  1  06  06040  00  0000  110</t>
  </si>
  <si>
    <t>Земельный налог с физических лиц</t>
  </si>
  <si>
    <t>000  1  06  06043  10  0000  110</t>
  </si>
  <si>
    <t>Земельный налог с физических лиц, обладающих земельным участком, расположенным в границах сельских поселений</t>
  </si>
  <si>
    <t>Прочие межбюджетные трансферты, передаваемые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</si>
  <si>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</si>
  <si>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Дотации бюджетам сельских поселений на выравнивание бюджетной обеспеченности</t>
  </si>
  <si>
    <t xml:space="preserve">Уплата иных платежей </t>
  </si>
  <si>
    <t>000  1  01  02030  01  0000  110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</si>
  <si>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</si>
  <si>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</si>
  <si>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Доходы от сдачи в аренду имущества, составляющего казну сельских поселений (за исключением земельных участков)</t>
  </si>
  <si>
    <r>
      <t xml:space="preserve">финансового органа            </t>
    </r>
    <r>
      <rPr>
        <u/>
        <sz val="9"/>
        <rFont val="Times New Roman"/>
        <family val="1"/>
        <charset val="204"/>
      </rPr>
      <t xml:space="preserve"> </t>
    </r>
    <r>
      <rPr>
        <b/>
        <u/>
        <sz val="9"/>
        <rFont val="Times New Roman"/>
        <family val="1"/>
        <charset val="204"/>
      </rPr>
      <t>Администрация Михайловского сельского поселения</t>
    </r>
  </si>
  <si>
    <r>
      <t xml:space="preserve">Наименование публично-правового образования   </t>
    </r>
    <r>
      <rPr>
        <b/>
        <u/>
        <sz val="9"/>
        <rFont val="Times New Roman"/>
        <family val="1"/>
        <charset val="204"/>
      </rPr>
      <t xml:space="preserve">Муниципальное образование   "Михайловское                                                             </t>
    </r>
  </si>
  <si>
    <t>Периодичность: месячная, квартальная, годовая</t>
  </si>
  <si>
    <t xml:space="preserve">  Глава по БК</t>
  </si>
  <si>
    <t>000  1  06  06030  00  0000  110</t>
  </si>
  <si>
    <t xml:space="preserve">Оценка муниципального имущества, признание прав и регулирование отношений по муниципальной собственности Михайловского сельского поселения по иным непрограммным расходам в рамках непрограммных расходов органа местного самоуправления Михайловского сельского поселения </t>
  </si>
  <si>
    <t>Национальная экономика</t>
  </si>
  <si>
    <t>Уплата прочих налогов, сборов</t>
  </si>
  <si>
    <t xml:space="preserve">Уплата прочих налогов, сборов </t>
  </si>
  <si>
    <t>в ред. Приказа Минфина России от 19.12.2014 № 157н)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</si>
  <si>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</si>
  <si>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</si>
  <si>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</si>
  <si>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 </t>
  </si>
  <si>
    <t>951 01  00  00  00  00  0000  000</t>
  </si>
  <si>
    <t>Изменение остатков средств на счетах по учету средств бюджетов</t>
  </si>
  <si>
    <t>Обеспечение функционирования Главы Михайловского сельского поселения</t>
  </si>
  <si>
    <t xml:space="preserve">Расходы на выплаты по оплате труда работников органа местного самоуправления Михайловского сельского поселения по Главе Михайловского сельского поселения в рамках обеспечения функционирования Главы Михайловского сельского поселения </t>
  </si>
  <si>
    <t xml:space="preserve">Фонд оплаты труда государственных (муниципальных) органов </t>
  </si>
  <si>
    <t xml:space="preserve">951 0000 0000000000 000 </t>
  </si>
  <si>
    <t xml:space="preserve">951 0100 0000000000 000 </t>
  </si>
  <si>
    <t xml:space="preserve">951 0102 0000000000 000 </t>
  </si>
  <si>
    <t xml:space="preserve">951 0102 8800000000 000 </t>
  </si>
  <si>
    <t xml:space="preserve">951 0102 8810000000 000 </t>
  </si>
  <si>
    <t xml:space="preserve">951 0102 8810000110 000 </t>
  </si>
  <si>
    <t xml:space="preserve">951 0102 8810000110 121 </t>
  </si>
  <si>
    <t xml:space="preserve">951 0102 8810000110 122 </t>
  </si>
  <si>
    <t xml:space="preserve">951 0102 8810000110 129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</si>
  <si>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</si>
  <si>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951 0104 0000000000 000 </t>
  </si>
  <si>
    <t xml:space="preserve">951 0104 0100000000 000 </t>
  </si>
  <si>
    <t>Муниципальная программа Михайловского сельского поселения "Управление муниципальными финансами"</t>
  </si>
  <si>
    <t xml:space="preserve">951 0104 0120000000 000 </t>
  </si>
  <si>
    <t xml:space="preserve">951 0104 0120000110 121 </t>
  </si>
  <si>
    <t>Фонд оплаты труда государственных (муниципальных) органов</t>
  </si>
  <si>
    <t xml:space="preserve">951 0104 0120000110 122 </t>
  </si>
  <si>
    <t xml:space="preserve">951 0104 0120000110 129 </t>
  </si>
  <si>
    <t>951 0104 0120000190 000</t>
  </si>
  <si>
    <t xml:space="preserve">951 0104 0120000110 000 </t>
  </si>
  <si>
    <t>Расходы на выплаты по оплате труда работников органа местного самоуправления Михайловского сельского поселения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</si>
  <si>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>Расходы на обеспечение функций органа местного самоуправления Михайловского сельского поселения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</si>
  <si>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951 0104 0120000190 244 </t>
  </si>
  <si>
    <t xml:space="preserve">951 0104 9900000000 000 </t>
  </si>
  <si>
    <t xml:space="preserve">951 0104 9990072390 000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</si>
  <si>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</si>
  <si>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951 0104 9990072390 244 </t>
  </si>
  <si>
    <t>Иные непрограммные расходы</t>
  </si>
  <si>
    <t xml:space="preserve">951 0104 9990000000 000 </t>
  </si>
  <si>
    <t xml:space="preserve">951 0111 0000000000 000 </t>
  </si>
  <si>
    <t xml:space="preserve">951 0111 9900000000 000 </t>
  </si>
  <si>
    <t>Непрограммные расходы органа местного самоуправления Михайловского сельского поселения</t>
  </si>
  <si>
    <t xml:space="preserve">951 0111 9910090100 000 </t>
  </si>
  <si>
    <t xml:space="preserve">951 0111 9910000000 000 </t>
  </si>
  <si>
    <t xml:space="preserve">951 0111 9910090100 870 </t>
  </si>
  <si>
    <t xml:space="preserve">951 0113 0000000000 000 </t>
  </si>
  <si>
    <t xml:space="preserve">951 0113 0100000000 000 </t>
  </si>
  <si>
    <t xml:space="preserve">951 0113 0120000000 000 </t>
  </si>
  <si>
    <t xml:space="preserve">951 0113 0120085010 000 </t>
  </si>
  <si>
    <t xml:space="preserve">951 0113 0120085010 540 </t>
  </si>
  <si>
    <t xml:space="preserve">951 0113 0120099999 000 </t>
  </si>
  <si>
    <t xml:space="preserve">951 0113 0120099999 851 </t>
  </si>
  <si>
    <t xml:space="preserve">951 0113 0120099999 852 </t>
  </si>
  <si>
    <t xml:space="preserve">951 0113 0200000000 000 </t>
  </si>
  <si>
    <t>Муниципальная программа Михайловского сельского поселения "Муниципальная политика"</t>
  </si>
  <si>
    <t xml:space="preserve">Подпрограмма "Развитие муниципального управления и муниципальной службы в Михайловском сельском поселении" </t>
  </si>
  <si>
    <t xml:space="preserve">951 0113 0210000000 000 </t>
  </si>
  <si>
    <t xml:space="preserve">951 0113 0210020010 000 </t>
  </si>
  <si>
    <t xml:space="preserve">951 0113 0210020010 244 </t>
  </si>
  <si>
    <t>951 0113 0210020290 000</t>
  </si>
  <si>
    <t>951 0113 0210020290 853</t>
  </si>
  <si>
    <t>Взносы в Ассоциацию "Совет муниципальных образований Ростовской области"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</si>
  <si>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 xml:space="preserve">951 0113 0220000000 000 </t>
  </si>
  <si>
    <t xml:space="preserve">951 0113 0220020020 000 </t>
  </si>
  <si>
    <t xml:space="preserve">951 0113 0220020020 244 </t>
  </si>
  <si>
    <t xml:space="preserve">951 0113 9900000000 000 </t>
  </si>
  <si>
    <t xml:space="preserve">951 0113 9990000000 000 </t>
  </si>
  <si>
    <t xml:space="preserve">951 0113 9990020210 000 </t>
  </si>
  <si>
    <t xml:space="preserve">951 0113 9990020210 244 </t>
  </si>
  <si>
    <t xml:space="preserve">951 0200 0000000000 000 </t>
  </si>
  <si>
    <t xml:space="preserve">951 0203 0000000000 000 </t>
  </si>
  <si>
    <t xml:space="preserve">951 0203 9900000000 000 </t>
  </si>
  <si>
    <t xml:space="preserve">951 0203 9990000000 000 </t>
  </si>
  <si>
    <t>951 0203 9990051180 000</t>
  </si>
  <si>
    <t>951 0203 9990051180 121</t>
  </si>
  <si>
    <t>951 0203 9990051180 129</t>
  </si>
  <si>
    <t>951 0203 9990051180 244</t>
  </si>
  <si>
    <t xml:space="preserve">951 0300 0000000000 000 </t>
  </si>
  <si>
    <t>951 0309 0000000000 000</t>
  </si>
  <si>
    <t xml:space="preserve">951 0309 0300000000 000 </t>
  </si>
  <si>
    <t>Муниципальная программа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</si>
  <si>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951 0309 0310000000 000 </t>
  </si>
  <si>
    <t>951 0309 0310020030 000</t>
  </si>
  <si>
    <t>951 0309 0310020030 244</t>
  </si>
  <si>
    <t>951 0309 0320000000 000</t>
  </si>
  <si>
    <t xml:space="preserve">951 0309 0320085010 000 </t>
  </si>
  <si>
    <t>951 0309 0320085010 540</t>
  </si>
  <si>
    <t>951 0309 0330000000 000</t>
  </si>
  <si>
    <t xml:space="preserve">951 0309 0330020050 000 </t>
  </si>
  <si>
    <t>951 0309 0330020050 244</t>
  </si>
  <si>
    <t>951 0400 0000000000 000</t>
  </si>
  <si>
    <t>951 0409 0000000000 000</t>
  </si>
  <si>
    <t xml:space="preserve">951 0409 0400000000 000 </t>
  </si>
  <si>
    <t>Муниципальная программа Михайловского сельского поселения "Развитие транспортной системы"</t>
  </si>
  <si>
    <t xml:space="preserve">951 0409 0410000000 000 </t>
  </si>
  <si>
    <t>951 0409 0410020060 000</t>
  </si>
  <si>
    <t>951 0409 0410020060 244</t>
  </si>
  <si>
    <t>951 0409 0410020070 000</t>
  </si>
  <si>
    <t>951 0409 0410020070 244</t>
  </si>
  <si>
    <t xml:space="preserve">951 0409 0410073510 000 </t>
  </si>
  <si>
    <t>951 0409 0410073510 244</t>
  </si>
  <si>
    <t>951 0409 0420020080 000</t>
  </si>
  <si>
    <t xml:space="preserve">951 0409 0420020080 244 </t>
  </si>
  <si>
    <t xml:space="preserve">951 0500 0000000000 000 </t>
  </si>
  <si>
    <t xml:space="preserve">951 0501 0000000000 000 </t>
  </si>
  <si>
    <t xml:space="preserve">951 0501 0500000000 000 </t>
  </si>
  <si>
    <t>Муниципальная программа Михайловского сельского поселения "Благоустройство территории и жилищно-коммунальное хозяйство"</t>
  </si>
  <si>
    <t xml:space="preserve">951 0501 0510000000 000 </t>
  </si>
  <si>
    <t>951 0501 0510020250 000</t>
  </si>
  <si>
    <t>951 0501 0510020250 244</t>
  </si>
  <si>
    <t>951 0502 0000000000 000</t>
  </si>
  <si>
    <t>951 0502 0500000000 000</t>
  </si>
  <si>
    <t>951 0502 0510000000 000</t>
  </si>
  <si>
    <t>951 0502 0510020090 000</t>
  </si>
  <si>
    <t xml:space="preserve">951 0502 0510020090 244 </t>
  </si>
  <si>
    <t xml:space="preserve">951 0503 0500000000 000 </t>
  </si>
  <si>
    <t xml:space="preserve">951 0503 0000000000 000 </t>
  </si>
  <si>
    <t>951 0503 0520000000 000</t>
  </si>
  <si>
    <t>951 0503 0520020100 000</t>
  </si>
  <si>
    <t xml:space="preserve">951 0503 0520020100 244 </t>
  </si>
  <si>
    <t>951 0503 0520020120 000</t>
  </si>
  <si>
    <t xml:space="preserve">951 0503 0520020120 244 </t>
  </si>
  <si>
    <t xml:space="preserve">951 0503 0520020130 000 </t>
  </si>
  <si>
    <t>951 0503 0520020130 244</t>
  </si>
  <si>
    <t>951 0503 0520099999 000</t>
  </si>
  <si>
    <t>951 0503 0520099999 851</t>
  </si>
  <si>
    <t>951 0503 0520099999 852</t>
  </si>
  <si>
    <t xml:space="preserve">951 0800 0000000000 000 </t>
  </si>
  <si>
    <t xml:space="preserve">951 0801 0000000000 000 </t>
  </si>
  <si>
    <t xml:space="preserve">951 0801 0600000000 000 </t>
  </si>
  <si>
    <t>Муниципальная программа Михайловского сельского поселения "Развитие культуры"</t>
  </si>
  <si>
    <t xml:space="preserve">951 0801 0610000000 000 </t>
  </si>
  <si>
    <t>951 0801 0610000590 611</t>
  </si>
  <si>
    <t>951 0801 0610000590 000</t>
  </si>
  <si>
    <t>Расходы на обеспечение деятельности (оказание услуг) муниципальных учреждений Михайловского сельского поселения в рамках подпрограммы "Развитие библиотечного дела" муниципальной программы Михайловского сельского поселения "Развитие культуры"</t>
  </si>
  <si>
    <t>951 0801 0620000000 000</t>
  </si>
  <si>
    <t>951 0801 0620000590 611</t>
  </si>
  <si>
    <t>Расходы на обеспечение деятельности (оказание услуг) муниципальных учреждений Михайловского сельского поселения в рамках подпрограммы "Развитие культурно-досуговой деятельности" муниципальной программы Михайловского сельского поселения "Развитие культуры"</t>
  </si>
  <si>
    <t>951 0801 0620000590 000</t>
  </si>
  <si>
    <t xml:space="preserve">951 1100 0000000000 000 </t>
  </si>
  <si>
    <t xml:space="preserve">951 1102 0000000000 000 </t>
  </si>
  <si>
    <t xml:space="preserve">951 1102 0700000000 000 </t>
  </si>
  <si>
    <t>Муниципальная программа Михайловского сельского поселения "Развитие физической культуры и спорта"</t>
  </si>
  <si>
    <t xml:space="preserve">951 1102 0710000000 000 </t>
  </si>
  <si>
    <t xml:space="preserve">951 1102 0710020140 000 </t>
  </si>
  <si>
    <t xml:space="preserve">951 1102 0710020140 244 </t>
  </si>
  <si>
    <t>951 0409 04100S3510 244</t>
  </si>
  <si>
    <t xml:space="preserve">951 0409 0420000000 000 </t>
  </si>
  <si>
    <t>951 0501 0510020360 000</t>
  </si>
  <si>
    <t>951 0501 0510020360 244</t>
  </si>
  <si>
    <t>Мероприятия по содержанию и обслуживанию объектов жилищного хозяйства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</si>
  <si>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951 1102 0710020140 123 </t>
  </si>
  <si>
    <t xml:space="preserve"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 </t>
  </si>
  <si>
    <t xml:space="preserve">951 0409 04100S3510 000 </t>
  </si>
  <si>
    <t>000  2  02  04052  00  0000  151</t>
  </si>
  <si>
    <t>000  2  02  04052  10  0000  151</t>
  </si>
  <si>
    <t>Межбюджетные трансферты, передаваемые бюджетам на государственную поддержку муниципальных учреждений культуры, находящихся на территориях сельских поселений</t>
  </si>
  <si>
    <t>Межбюджетные трансферты, передаваемые бюджетам сельских поселений на государственную поддержку муниципальных учреждений культуры, находящихся на территориях сельских поселений</t>
  </si>
  <si>
    <t>951 0801 0610051470 000</t>
  </si>
  <si>
    <t>951 0801 0610051470 612</t>
  </si>
  <si>
    <t>Расходы на государственную поддержку муниципальных учреждений культуры в рамках подпрограммы "Развитие библиотечного дела" муниципальной программы Михайловского сельского поселения "Развитие культуры"</t>
  </si>
  <si>
    <t>Субсидии бюджетным учреждениям на иные цели</t>
  </si>
  <si>
    <t>951 0801 0610073850 000</t>
  </si>
  <si>
    <t>951 0801 0610073850 611</t>
  </si>
  <si>
    <t>Расходы на повышение заработной платы работникам муниципальных учреждений культуры в рамках подпрограммы "Развитие библиотечного дела" муниципальной программы Михайловского сельского поселения "Развитие культуры"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</si>
  <si>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</si>
  <si>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951 0801 06100S3850 000</t>
  </si>
  <si>
    <t>951 0801 06100S3850 611</t>
  </si>
  <si>
    <t>Софинансирование расходов на повышение заработной платы работникам муниципальных учреждений культуры в рамках подпрограммы "Развитие библиотечного дела" муниципальной программы Михайловского сельского поселения "Развитие культуры"</t>
  </si>
  <si>
    <t>951 0801 0620073850 000</t>
  </si>
  <si>
    <t>951 0801 0620073850 611</t>
  </si>
  <si>
    <t>951 0801 06200S3850 000</t>
  </si>
  <si>
    <t>951 0801 06200S3850 611</t>
  </si>
  <si>
    <t>Расходы на повышение заработной платы работникам муниципальных учреждений культуры в рамках подпрограммы  "Развитие культурно-досуговой деятельности" муниципальной программы Михайловского сельского поселения "Развитие культуры"</t>
  </si>
  <si>
    <t>Софинансирование расходов на повышение заработной платы работникам муниципальных учреждений культуры в рамках подпрограммы "Развитие культурно-досуговой деятельности" муниципальной программы Михайловского сельского поселения "Развитие культуры"</t>
  </si>
  <si>
    <t>951 0409 0410020340 000</t>
  </si>
  <si>
    <t>951 0409 0410020340 244</t>
  </si>
  <si>
    <t>Мероприятия по ремонту автомобильных дорог общего пользования местного значения и искусственных сооружений на них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</si>
  <si>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951 0502 0510020090 243 </t>
  </si>
  <si>
    <t>Закупка товаров, работ, услуг в целях капитального ремонта государственного (муниципального) имущества</t>
  </si>
  <si>
    <t>951 0503 0520071180 000</t>
  </si>
  <si>
    <t>951 0503 0520071180 244</t>
  </si>
  <si>
    <t>Расходы за счет средств резервного фонда Правительства Ростовской области в рамках подпрограммы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</si>
  <si>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951 0113 0210099999 000</t>
  </si>
  <si>
    <t>951 0113 0210099999 122</t>
  </si>
  <si>
    <t>Реализация направления расходов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</si>
  <si>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>000  1  16  33000  00  0000  140</t>
  </si>
  <si>
    <t xml:space="preserve"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</t>
  </si>
  <si>
    <t xml:space="preserve"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 </t>
  </si>
  <si>
    <t>000  1  16  33050  10  0000  140</t>
  </si>
  <si>
    <r>
      <t xml:space="preserve">                 </t>
    </r>
    <r>
      <rPr>
        <u/>
        <sz val="8"/>
        <rFont val="Arial Cyr"/>
        <charset val="204"/>
      </rPr>
      <t>на 1 января  2017 г</t>
    </r>
    <r>
      <rPr>
        <sz val="8"/>
        <rFont val="Arial Cyr"/>
        <family val="2"/>
        <charset val="204"/>
      </rPr>
      <t>.</t>
    </r>
  </si>
  <si>
    <t>" 27 "  января   2017г.</t>
  </si>
  <si>
    <t xml:space="preserve">951 0102 8810000110 120 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</si>
  <si>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</si>
  <si>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</si>
  <si>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</si>
  <si>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Субсидии бюджетным учреждениям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</si>
  <si>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</si>
  <si>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951 0104 0120000110 120 </t>
  </si>
  <si>
    <t>951 0104 0120000190 240</t>
  </si>
  <si>
    <t xml:space="preserve">951 0104 9990072390 240 </t>
  </si>
  <si>
    <t xml:space="preserve">951 0113 0120099999 850 </t>
  </si>
  <si>
    <t xml:space="preserve">951 0113 0210020010 240 </t>
  </si>
  <si>
    <t>951 0113 0210020290 850</t>
  </si>
  <si>
    <t>951 0113 0210099999 120</t>
  </si>
  <si>
    <t xml:space="preserve">951 0113 0220020020 240 </t>
  </si>
  <si>
    <t xml:space="preserve">951 0113 9990020210 240 </t>
  </si>
  <si>
    <t>951 0203 9990051180 120</t>
  </si>
  <si>
    <t>951 0203 9990051180 240</t>
  </si>
  <si>
    <t>951 0309 0310020030 240</t>
  </si>
  <si>
    <t xml:space="preserve">951 0309 0330020050 240 </t>
  </si>
  <si>
    <t>951 0409 0410020060 240</t>
  </si>
  <si>
    <t>951 0409 0410020070 240</t>
  </si>
  <si>
    <t>951 0409 0410020340 240</t>
  </si>
  <si>
    <t xml:space="preserve">951 0409 0410073510 240 </t>
  </si>
  <si>
    <t xml:space="preserve">951 0409 04100S3510 240 </t>
  </si>
  <si>
    <t>951 0409 0420020080 240</t>
  </si>
  <si>
    <t>951 0501 0510020250 240</t>
  </si>
  <si>
    <t>951 0501 0510020360 240</t>
  </si>
  <si>
    <t>951 0502 0510020090 240</t>
  </si>
  <si>
    <t>951 0503 0520020100 240</t>
  </si>
  <si>
    <t>951 0503 0520020120 240</t>
  </si>
  <si>
    <t xml:space="preserve">951 0503 0520020130 240 </t>
  </si>
  <si>
    <t>951 0503 0520071180 240</t>
  </si>
  <si>
    <t>951 0503 0520099999 850</t>
  </si>
  <si>
    <t>951 0801 0610000590 610</t>
  </si>
  <si>
    <t>951 0801 0610051470 610</t>
  </si>
  <si>
    <t>951 0801 0610073850 610</t>
  </si>
  <si>
    <t>951 0801 06100S3850 610</t>
  </si>
  <si>
    <t>951 0801 0620000590 610</t>
  </si>
  <si>
    <t>951 0801 0620073850 610</t>
  </si>
  <si>
    <t>951 0801 06200S3850 610</t>
  </si>
  <si>
    <t xml:space="preserve">951 1102 0710020140 120 </t>
  </si>
  <si>
    <t xml:space="preserve">951 1102 0710020140 240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</si>
</sst>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 Cyr"/>
      <family val="2"/>
      <charset val="204"/>
    </font>
    <font>
      <sz val="8"/>
      <color indexed="8"/>
      <name val="Arial Cyr"/>
      <family val="2"/>
      <charset val="204"/>
    </font>
    <font>
      <sz val="8"/>
      <name val="Arial"/>
      <family val="2"/>
      <charset val="204"/>
    </font>
    <font>
      <b/>
      <sz val="10"/>
      <name val="Arial Cyr"/>
      <family val="2"/>
      <charset val="204"/>
    </font>
    <font>
      <i/>
      <sz val="8"/>
      <name val="Arial Cyr"/>
      <family val="2"/>
      <charset val="204"/>
    </font>
    <font>
      <sz val="10"/>
      <name val="Arial Cyr"/>
      <family val="2"/>
      <charset val="204"/>
    </font>
    <font>
      <u/>
      <sz val="8"/>
      <name val="Arial Cyr"/>
      <charset val="204"/>
    </font>
    <font>
      <sz val="8"/>
      <name val="Arial Cyr"/>
      <charset val="204"/>
    </font>
    <font>
      <u/>
      <sz val="10"/>
      <name val="Arial Cyr"/>
      <charset val="204"/>
    </font>
    <font>
      <u/>
      <sz val="10"/>
      <name val="Arial Cyr"/>
      <family val="2"/>
      <charset val="204"/>
    </font>
    <font>
      <sz val="8"/>
      <name val="Berlin Sans FB"/>
      <family val="2"/>
    </font>
    <font>
      <sz val="8"/>
      <name val="Arial Rounded MT Bold"/>
      <family val="2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sz val="7"/>
      <name val="Arial"/>
      <family val="2"/>
      <charset val="204"/>
    </font>
    <font>
      <sz val="8"/>
      <color rgb="FF000000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4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220">
    <xf numFmtId="0" fontId="0" fillId="0" borderId="0" xfId="0"/>
    <xf numFmtId="0" fontId="0" fillId="0" borderId="0" xfId="0" applyAlignment="1">
      <alignment wrapText="1"/>
    </xf>
    <xf numFmtId="0" fontId="13" fillId="0" borderId="10" xfId="0" applyFont="1" applyBorder="1" applyAlignment="1">
      <alignment horizontal="center"/>
    </xf>
    <xf numFmtId="0" fontId="13" fillId="0" borderId="0" xfId="0" applyFont="1"/>
    <xf numFmtId="49" fontId="13" fillId="0" borderId="11" xfId="0" applyNumberFormat="1" applyFont="1" applyBorder="1" applyAlignment="1">
      <alignment horizontal="center"/>
    </xf>
    <xf numFmtId="0" fontId="0" fillId="0" borderId="0" xfId="0" applyAlignment="1"/>
    <xf numFmtId="14" fontId="13" fillId="0" borderId="12" xfId="0" applyNumberFormat="1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4" fontId="13" fillId="0" borderId="14" xfId="0" applyNumberFormat="1" applyFont="1" applyBorder="1" applyAlignment="1">
      <alignment horizontal="right"/>
    </xf>
    <xf numFmtId="0" fontId="0" fillId="0" borderId="0" xfId="0" applyFont="1"/>
    <xf numFmtId="49" fontId="13" fillId="0" borderId="14" xfId="37" applyNumberFormat="1" applyFont="1" applyBorder="1"/>
    <xf numFmtId="49" fontId="13" fillId="0" borderId="14" xfId="0" applyNumberFormat="1" applyFont="1" applyBorder="1"/>
    <xf numFmtId="4" fontId="13" fillId="0" borderId="14" xfId="0" applyNumberFormat="1" applyFont="1" applyFill="1" applyBorder="1" applyAlignment="1">
      <alignment horizontal="right"/>
    </xf>
    <xf numFmtId="0" fontId="0" fillId="0" borderId="0" xfId="0" applyFont="1" applyAlignment="1">
      <alignment wrapText="1"/>
    </xf>
    <xf numFmtId="49" fontId="13" fillId="0" borderId="14" xfId="0" applyNumberFormat="1" applyFont="1" applyFill="1" applyBorder="1" applyAlignment="1" applyProtection="1">
      <alignment horizontal="left"/>
      <protection locked="0"/>
    </xf>
    <xf numFmtId="4" fontId="21" fillId="0" borderId="14" xfId="0" applyNumberFormat="1" applyFont="1" applyFill="1" applyBorder="1" applyAlignment="1"/>
    <xf numFmtId="0" fontId="13" fillId="0" borderId="0" xfId="0" applyFont="1" applyFill="1"/>
    <xf numFmtId="49" fontId="13" fillId="0" borderId="14" xfId="0" applyNumberFormat="1" applyFont="1" applyFill="1" applyBorder="1" applyAlignment="1">
      <alignment horizontal="left"/>
    </xf>
    <xf numFmtId="0" fontId="22" fillId="0" borderId="0" xfId="0" applyFont="1"/>
    <xf numFmtId="49" fontId="13" fillId="0" borderId="14" xfId="38" applyNumberFormat="1" applyFont="1" applyBorder="1" applyAlignment="1">
      <alignment horizontal="center" vertical="top" wrapText="1"/>
    </xf>
    <xf numFmtId="49" fontId="13" fillId="0" borderId="10" xfId="38" applyNumberFormat="1" applyFont="1" applyBorder="1" applyAlignment="1">
      <alignment horizontal="center" vertical="top" wrapText="1"/>
    </xf>
    <xf numFmtId="49" fontId="13" fillId="0" borderId="0" xfId="38" applyNumberFormat="1" applyFont="1" applyBorder="1" applyAlignment="1">
      <alignment horizontal="center"/>
    </xf>
    <xf numFmtId="4" fontId="13" fillId="0" borderId="16" xfId="38" applyNumberFormat="1" applyBorder="1" applyAlignment="1">
      <alignment horizontal="right"/>
    </xf>
    <xf numFmtId="4" fontId="13" fillId="0" borderId="14" xfId="38" applyNumberFormat="1" applyBorder="1" applyAlignment="1">
      <alignment horizontal="right"/>
    </xf>
    <xf numFmtId="49" fontId="13" fillId="0" borderId="14" xfId="38" applyNumberFormat="1" applyFont="1" applyBorder="1"/>
    <xf numFmtId="49" fontId="13" fillId="0" borderId="12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13" fillId="0" borderId="0" xfId="0" applyFont="1" applyFill="1" applyAlignment="1">
      <alignment wrapText="1"/>
    </xf>
    <xf numFmtId="0" fontId="13" fillId="0" borderId="0" xfId="0" applyFont="1" applyFill="1" applyAlignment="1">
      <alignment horizontal="center"/>
    </xf>
    <xf numFmtId="4" fontId="13" fillId="0" borderId="0" xfId="0" applyNumberFormat="1" applyFont="1" applyFill="1"/>
    <xf numFmtId="49" fontId="13" fillId="0" borderId="14" xfId="0" applyNumberFormat="1" applyFont="1" applyFill="1" applyBorder="1"/>
    <xf numFmtId="4" fontId="13" fillId="0" borderId="14" xfId="0" applyNumberFormat="1" applyFont="1" applyFill="1" applyBorder="1" applyAlignment="1"/>
    <xf numFmtId="4" fontId="13" fillId="0" borderId="0" xfId="0" applyNumberFormat="1" applyFont="1" applyFill="1" applyAlignment="1">
      <alignment wrapText="1"/>
    </xf>
    <xf numFmtId="49" fontId="13" fillId="0" borderId="14" xfId="36" applyNumberFormat="1" applyFont="1" applyBorder="1"/>
    <xf numFmtId="0" fontId="23" fillId="0" borderId="0" xfId="0" applyFont="1" applyFill="1"/>
    <xf numFmtId="4" fontId="23" fillId="0" borderId="0" xfId="0" applyNumberFormat="1" applyFont="1" applyFill="1"/>
    <xf numFmtId="49" fontId="13" fillId="0" borderId="16" xfId="38" applyNumberFormat="1" applyFont="1" applyBorder="1"/>
    <xf numFmtId="49" fontId="13" fillId="0" borderId="18" xfId="38" applyNumberFormat="1" applyFont="1" applyBorder="1"/>
    <xf numFmtId="4" fontId="13" fillId="0" borderId="19" xfId="38" applyNumberFormat="1" applyBorder="1" applyAlignment="1">
      <alignment horizontal="right"/>
    </xf>
    <xf numFmtId="4" fontId="13" fillId="0" borderId="18" xfId="38" applyNumberFormat="1" applyBorder="1" applyAlignment="1">
      <alignment horizontal="right"/>
    </xf>
    <xf numFmtId="49" fontId="13" fillId="0" borderId="16" xfId="0" applyNumberFormat="1" applyFont="1" applyFill="1" applyBorder="1" applyAlignment="1">
      <alignment horizontal="left"/>
    </xf>
    <xf numFmtId="4" fontId="13" fillId="0" borderId="16" xfId="0" applyNumberFormat="1" applyFont="1" applyBorder="1" applyAlignment="1">
      <alignment horizontal="right"/>
    </xf>
    <xf numFmtId="4" fontId="13" fillId="24" borderId="19" xfId="0" applyNumberFormat="1" applyFont="1" applyFill="1" applyBorder="1" applyAlignment="1"/>
    <xf numFmtId="49" fontId="13" fillId="0" borderId="19" xfId="0" applyNumberFormat="1" applyFont="1" applyFill="1" applyBorder="1" applyAlignment="1">
      <alignment horizontal="center"/>
    </xf>
    <xf numFmtId="49" fontId="13" fillId="0" borderId="18" xfId="0" applyNumberFormat="1" applyFont="1" applyFill="1" applyBorder="1"/>
    <xf numFmtId="49" fontId="13" fillId="0" borderId="20" xfId="38" applyNumberFormat="1" applyFont="1" applyBorder="1" applyAlignment="1">
      <alignment horizontal="center"/>
    </xf>
    <xf numFmtId="4" fontId="13" fillId="0" borderId="21" xfId="38" applyNumberFormat="1" applyBorder="1" applyAlignment="1">
      <alignment horizontal="right"/>
    </xf>
    <xf numFmtId="49" fontId="13" fillId="0" borderId="19" xfId="38" applyNumberFormat="1" applyFont="1" applyBorder="1" applyAlignment="1">
      <alignment horizontal="center"/>
    </xf>
    <xf numFmtId="49" fontId="13" fillId="0" borderId="18" xfId="38" applyNumberFormat="1" applyFont="1" applyBorder="1" applyAlignment="1">
      <alignment horizontal="center"/>
    </xf>
    <xf numFmtId="4" fontId="13" fillId="0" borderId="17" xfId="38" applyNumberFormat="1" applyBorder="1" applyAlignment="1">
      <alignment horizontal="center"/>
    </xf>
    <xf numFmtId="4" fontId="13" fillId="0" borderId="18" xfId="38" applyNumberFormat="1" applyBorder="1" applyAlignment="1">
      <alignment horizontal="center"/>
    </xf>
    <xf numFmtId="4" fontId="13" fillId="0" borderId="20" xfId="38" applyNumberFormat="1" applyBorder="1" applyAlignment="1">
      <alignment horizontal="center"/>
    </xf>
    <xf numFmtId="4" fontId="13" fillId="0" borderId="0" xfId="38" applyNumberFormat="1" applyBorder="1" applyAlignment="1">
      <alignment horizontal="center"/>
    </xf>
    <xf numFmtId="4" fontId="13" fillId="0" borderId="22" xfId="38" applyNumberFormat="1" applyBorder="1" applyAlignment="1">
      <alignment horizontal="center"/>
    </xf>
    <xf numFmtId="4" fontId="13" fillId="0" borderId="23" xfId="38" applyNumberFormat="1" applyBorder="1" applyAlignment="1">
      <alignment horizontal="center"/>
    </xf>
    <xf numFmtId="49" fontId="13" fillId="0" borderId="17" xfId="38" applyNumberFormat="1" applyFont="1" applyBorder="1" applyAlignment="1">
      <alignment horizontal="center"/>
    </xf>
    <xf numFmtId="4" fontId="13" fillId="0" borderId="19" xfId="38" applyNumberFormat="1" applyBorder="1" applyAlignment="1">
      <alignment horizontal="center"/>
    </xf>
    <xf numFmtId="49" fontId="13" fillId="0" borderId="10" xfId="0" applyNumberFormat="1" applyFont="1" applyBorder="1" applyAlignment="1">
      <alignment horizontal="center" vertical="top" wrapText="1"/>
    </xf>
    <xf numFmtId="49" fontId="13" fillId="0" borderId="24" xfId="0" applyNumberFormat="1" applyFont="1" applyBorder="1" applyAlignment="1">
      <alignment horizontal="center"/>
    </xf>
    <xf numFmtId="49" fontId="13" fillId="0" borderId="25" xfId="0" applyNumberFormat="1" applyFont="1" applyBorder="1" applyAlignment="1">
      <alignment horizontal="center"/>
    </xf>
    <xf numFmtId="49" fontId="13" fillId="0" borderId="26" xfId="0" applyNumberFormat="1" applyFont="1" applyBorder="1" applyAlignment="1">
      <alignment horizontal="center"/>
    </xf>
    <xf numFmtId="49" fontId="13" fillId="0" borderId="27" xfId="0" applyNumberFormat="1" applyFont="1" applyBorder="1" applyAlignment="1">
      <alignment horizontal="center"/>
    </xf>
    <xf numFmtId="49" fontId="13" fillId="0" borderId="28" xfId="0" applyNumberFormat="1" applyFont="1" applyBorder="1"/>
    <xf numFmtId="49" fontId="13" fillId="0" borderId="29" xfId="0" applyNumberFormat="1" applyFont="1" applyBorder="1" applyAlignment="1">
      <alignment horizontal="center" vertical="top" wrapText="1"/>
    </xf>
    <xf numFmtId="0" fontId="13" fillId="0" borderId="30" xfId="0" applyNumberFormat="1" applyFont="1" applyBorder="1" applyAlignment="1">
      <alignment wrapText="1"/>
    </xf>
    <xf numFmtId="0" fontId="20" fillId="0" borderId="30" xfId="0" applyFont="1" applyFill="1" applyBorder="1" applyAlignment="1">
      <alignment horizontal="left" wrapText="1"/>
    </xf>
    <xf numFmtId="0" fontId="13" fillId="0" borderId="30" xfId="37" applyNumberFormat="1" applyFont="1" applyBorder="1" applyAlignment="1">
      <alignment wrapText="1"/>
    </xf>
    <xf numFmtId="49" fontId="26" fillId="0" borderId="20" xfId="0" applyNumberFormat="1" applyFont="1" applyFill="1" applyBorder="1" applyAlignment="1">
      <alignment horizontal="center" vertical="top" wrapText="1"/>
    </xf>
    <xf numFmtId="1" fontId="13" fillId="0" borderId="31" xfId="0" applyNumberFormat="1" applyFont="1" applyFill="1" applyBorder="1" applyAlignment="1">
      <alignment horizontal="center"/>
    </xf>
    <xf numFmtId="49" fontId="13" fillId="0" borderId="32" xfId="0" applyNumberFormat="1" applyFont="1" applyFill="1" applyBorder="1" applyAlignment="1">
      <alignment horizontal="center"/>
    </xf>
    <xf numFmtId="4" fontId="13" fillId="24" borderId="32" xfId="0" applyNumberFormat="1" applyFont="1" applyFill="1" applyBorder="1" applyAlignment="1"/>
    <xf numFmtId="4" fontId="13" fillId="0" borderId="33" xfId="0" applyNumberFormat="1" applyFont="1" applyFill="1" applyBorder="1" applyAlignment="1">
      <alignment horizontal="right"/>
    </xf>
    <xf numFmtId="1" fontId="13" fillId="0" borderId="34" xfId="0" applyNumberFormat="1" applyFont="1" applyFill="1" applyBorder="1" applyAlignment="1">
      <alignment horizontal="center"/>
    </xf>
    <xf numFmtId="4" fontId="13" fillId="0" borderId="35" xfId="0" applyNumberFormat="1" applyFont="1" applyFill="1" applyBorder="1" applyAlignment="1">
      <alignment horizontal="right"/>
    </xf>
    <xf numFmtId="1" fontId="13" fillId="0" borderId="36" xfId="0" applyNumberFormat="1" applyFont="1" applyFill="1" applyBorder="1" applyAlignment="1">
      <alignment horizontal="center"/>
    </xf>
    <xf numFmtId="4" fontId="13" fillId="0" borderId="37" xfId="0" applyNumberFormat="1" applyFont="1" applyFill="1" applyBorder="1" applyAlignment="1">
      <alignment horizontal="right"/>
    </xf>
    <xf numFmtId="1" fontId="13" fillId="0" borderId="38" xfId="0" applyNumberFormat="1" applyFont="1" applyFill="1" applyBorder="1" applyAlignment="1">
      <alignment horizontal="center"/>
    </xf>
    <xf numFmtId="4" fontId="13" fillId="0" borderId="39" xfId="0" applyNumberFormat="1" applyFont="1" applyFill="1" applyBorder="1" applyAlignment="1">
      <alignment horizontal="right"/>
    </xf>
    <xf numFmtId="1" fontId="13" fillId="0" borderId="26" xfId="0" applyNumberFormat="1" applyFont="1" applyFill="1" applyBorder="1" applyAlignment="1">
      <alignment horizontal="center"/>
    </xf>
    <xf numFmtId="4" fontId="13" fillId="0" borderId="40" xfId="0" applyNumberFormat="1" applyFont="1" applyFill="1" applyBorder="1" applyAlignment="1">
      <alignment horizontal="right"/>
    </xf>
    <xf numFmtId="1" fontId="13" fillId="0" borderId="26" xfId="36" applyNumberFormat="1" applyFont="1" applyBorder="1" applyAlignment="1">
      <alignment horizontal="center"/>
    </xf>
    <xf numFmtId="1" fontId="13" fillId="0" borderId="26" xfId="0" applyNumberFormat="1" applyFont="1" applyFill="1" applyBorder="1" applyAlignment="1" applyProtection="1">
      <alignment horizontal="center"/>
      <protection locked="0"/>
    </xf>
    <xf numFmtId="1" fontId="13" fillId="0" borderId="41" xfId="0" applyNumberFormat="1" applyFont="1" applyFill="1" applyBorder="1" applyAlignment="1">
      <alignment horizontal="center"/>
    </xf>
    <xf numFmtId="49" fontId="13" fillId="0" borderId="42" xfId="0" applyNumberFormat="1" applyFont="1" applyFill="1" applyBorder="1" applyAlignment="1">
      <alignment horizontal="center"/>
    </xf>
    <xf numFmtId="4" fontId="13" fillId="0" borderId="42" xfId="0" applyNumberFormat="1" applyFont="1" applyFill="1" applyBorder="1" applyAlignment="1"/>
    <xf numFmtId="0" fontId="13" fillId="0" borderId="43" xfId="0" applyNumberFormat="1" applyFont="1" applyFill="1" applyBorder="1" applyAlignment="1">
      <alignment wrapText="1"/>
    </xf>
    <xf numFmtId="0" fontId="13" fillId="0" borderId="23" xfId="0" applyNumberFormat="1" applyFont="1" applyFill="1" applyBorder="1" applyAlignment="1">
      <alignment wrapText="1"/>
    </xf>
    <xf numFmtId="0" fontId="13" fillId="0" borderId="44" xfId="0" applyNumberFormat="1" applyFont="1" applyFill="1" applyBorder="1" applyAlignment="1">
      <alignment wrapText="1"/>
    </xf>
    <xf numFmtId="0" fontId="13" fillId="0" borderId="30" xfId="0" applyNumberFormat="1" applyFont="1" applyFill="1" applyBorder="1" applyAlignment="1">
      <alignment wrapText="1"/>
    </xf>
    <xf numFmtId="0" fontId="13" fillId="0" borderId="30" xfId="36" applyNumberFormat="1" applyFont="1" applyBorder="1" applyAlignment="1">
      <alignment wrapText="1"/>
    </xf>
    <xf numFmtId="0" fontId="13" fillId="0" borderId="30" xfId="0" applyFont="1" applyFill="1" applyBorder="1" applyAlignment="1">
      <alignment wrapText="1"/>
    </xf>
    <xf numFmtId="1" fontId="13" fillId="0" borderId="45" xfId="38" applyNumberFormat="1" applyBorder="1" applyAlignment="1">
      <alignment horizontal="center"/>
    </xf>
    <xf numFmtId="49" fontId="13" fillId="0" borderId="46" xfId="38" applyNumberFormat="1" applyFont="1" applyBorder="1" applyAlignment="1">
      <alignment horizontal="center"/>
    </xf>
    <xf numFmtId="4" fontId="13" fillId="0" borderId="46" xfId="38" applyNumberFormat="1" applyBorder="1" applyAlignment="1">
      <alignment horizontal="right"/>
    </xf>
    <xf numFmtId="1" fontId="13" fillId="0" borderId="47" xfId="38" applyNumberFormat="1" applyBorder="1" applyAlignment="1">
      <alignment horizontal="center"/>
    </xf>
    <xf numFmtId="4" fontId="13" fillId="0" borderId="48" xfId="38" applyNumberFormat="1" applyBorder="1" applyAlignment="1">
      <alignment horizontal="right"/>
    </xf>
    <xf numFmtId="1" fontId="13" fillId="0" borderId="49" xfId="38" applyNumberFormat="1" applyBorder="1" applyAlignment="1">
      <alignment horizontal="center"/>
    </xf>
    <xf numFmtId="1" fontId="13" fillId="0" borderId="50" xfId="38" applyNumberFormat="1" applyBorder="1" applyAlignment="1">
      <alignment horizontal="center"/>
    </xf>
    <xf numFmtId="4" fontId="13" fillId="0" borderId="35" xfId="38" applyNumberFormat="1" applyBorder="1" applyAlignment="1">
      <alignment horizontal="center"/>
    </xf>
    <xf numFmtId="1" fontId="13" fillId="0" borderId="51" xfId="38" applyNumberFormat="1" applyBorder="1" applyAlignment="1">
      <alignment horizontal="center"/>
    </xf>
    <xf numFmtId="1" fontId="13" fillId="0" borderId="52" xfId="38" applyNumberFormat="1" applyBorder="1" applyAlignment="1">
      <alignment horizontal="center"/>
    </xf>
    <xf numFmtId="4" fontId="13" fillId="0" borderId="53" xfId="38" applyNumberFormat="1" applyBorder="1" applyAlignment="1">
      <alignment horizontal="center"/>
    </xf>
    <xf numFmtId="4" fontId="13" fillId="0" borderId="37" xfId="38" applyNumberFormat="1" applyBorder="1" applyAlignment="1">
      <alignment horizontal="center"/>
    </xf>
    <xf numFmtId="1" fontId="13" fillId="0" borderId="36" xfId="38" applyNumberFormat="1" applyBorder="1" applyAlignment="1">
      <alignment horizontal="center"/>
    </xf>
    <xf numFmtId="1" fontId="13" fillId="0" borderId="38" xfId="38" applyNumberFormat="1" applyBorder="1" applyAlignment="1">
      <alignment horizontal="center"/>
    </xf>
    <xf numFmtId="1" fontId="13" fillId="0" borderId="26" xfId="38" applyNumberFormat="1" applyBorder="1" applyAlignment="1">
      <alignment horizontal="center"/>
    </xf>
    <xf numFmtId="1" fontId="13" fillId="0" borderId="27" xfId="38" applyNumberFormat="1" applyBorder="1" applyAlignment="1">
      <alignment horizontal="center"/>
    </xf>
    <xf numFmtId="49" fontId="13" fillId="0" borderId="28" xfId="38" applyNumberFormat="1" applyFont="1" applyBorder="1"/>
    <xf numFmtId="4" fontId="13" fillId="0" borderId="39" xfId="38" applyNumberFormat="1" applyBorder="1" applyAlignment="1">
      <alignment horizontal="center"/>
    </xf>
    <xf numFmtId="49" fontId="13" fillId="0" borderId="0" xfId="38" applyNumberFormat="1" applyFont="1" applyFill="1" applyBorder="1"/>
    <xf numFmtId="0" fontId="28" fillId="0" borderId="0" xfId="0" applyFont="1" applyAlignment="1">
      <alignment horizontal="center"/>
    </xf>
    <xf numFmtId="4" fontId="13" fillId="0" borderId="55" xfId="38" applyNumberFormat="1" applyBorder="1" applyAlignment="1">
      <alignment horizontal="center"/>
    </xf>
    <xf numFmtId="49" fontId="13" fillId="0" borderId="16" xfId="0" applyNumberFormat="1" applyFont="1" applyBorder="1"/>
    <xf numFmtId="4" fontId="13" fillId="0" borderId="56" xfId="0" applyNumberFormat="1" applyFont="1" applyFill="1" applyBorder="1" applyAlignment="1">
      <alignment horizontal="center"/>
    </xf>
    <xf numFmtId="4" fontId="13" fillId="0" borderId="20" xfId="0" applyNumberFormat="1" applyFont="1" applyFill="1" applyBorder="1" applyAlignment="1">
      <alignment horizontal="right"/>
    </xf>
    <xf numFmtId="4" fontId="13" fillId="0" borderId="43" xfId="38" applyNumberFormat="1" applyFont="1" applyBorder="1" applyAlignment="1">
      <alignment horizontal="center"/>
    </xf>
    <xf numFmtId="4" fontId="13" fillId="0" borderId="57" xfId="38" applyNumberFormat="1" applyFont="1" applyBorder="1" applyAlignment="1">
      <alignment horizontal="center"/>
    </xf>
    <xf numFmtId="4" fontId="13" fillId="0" borderId="58" xfId="38" applyNumberFormat="1" applyFont="1" applyBorder="1" applyAlignment="1">
      <alignment horizontal="center"/>
    </xf>
    <xf numFmtId="4" fontId="13" fillId="0" borderId="53" xfId="38" applyNumberFormat="1" applyFont="1" applyBorder="1" applyAlignment="1">
      <alignment horizontal="center"/>
    </xf>
    <xf numFmtId="4" fontId="13" fillId="0" borderId="28" xfId="38" applyNumberFormat="1" applyBorder="1" applyAlignment="1">
      <alignment horizontal="right"/>
    </xf>
    <xf numFmtId="4" fontId="13" fillId="0" borderId="37" xfId="38" applyNumberFormat="1" applyFont="1" applyBorder="1" applyAlignment="1">
      <alignment horizontal="center"/>
    </xf>
    <xf numFmtId="4" fontId="13" fillId="24" borderId="15" xfId="0" applyNumberFormat="1" applyFont="1" applyFill="1" applyBorder="1" applyAlignment="1">
      <alignment horizontal="right"/>
    </xf>
    <xf numFmtId="4" fontId="13" fillId="0" borderId="15" xfId="0" applyNumberFormat="1" applyFont="1" applyFill="1" applyBorder="1" applyAlignment="1">
      <alignment horizontal="right"/>
    </xf>
    <xf numFmtId="4" fontId="13" fillId="0" borderId="60" xfId="0" applyNumberFormat="1" applyFont="1" applyFill="1" applyBorder="1" applyAlignment="1">
      <alignment horizontal="right"/>
    </xf>
    <xf numFmtId="4" fontId="13" fillId="0" borderId="61" xfId="0" applyNumberFormat="1" applyFont="1" applyFill="1" applyBorder="1" applyAlignment="1">
      <alignment horizontal="right"/>
    </xf>
    <xf numFmtId="4" fontId="13" fillId="0" borderId="62" xfId="0" applyNumberFormat="1" applyFont="1" applyBorder="1" applyAlignment="1">
      <alignment horizontal="right"/>
    </xf>
    <xf numFmtId="4" fontId="13" fillId="0" borderId="20" xfId="0" applyNumberFormat="1" applyFont="1" applyBorder="1" applyAlignment="1">
      <alignment horizontal="right"/>
    </xf>
    <xf numFmtId="4" fontId="13" fillId="24" borderId="20" xfId="0" applyNumberFormat="1" applyFont="1" applyFill="1" applyBorder="1" applyAlignment="1">
      <alignment horizontal="right"/>
    </xf>
    <xf numFmtId="4" fontId="13" fillId="0" borderId="63" xfId="0" applyNumberFormat="1" applyFont="1" applyFill="1" applyBorder="1" applyAlignment="1">
      <alignment horizontal="right"/>
    </xf>
    <xf numFmtId="49" fontId="26" fillId="0" borderId="19" xfId="0" applyNumberFormat="1" applyFont="1" applyFill="1" applyBorder="1" applyAlignment="1">
      <alignment horizontal="center" vertical="top" wrapText="1"/>
    </xf>
    <xf numFmtId="4" fontId="13" fillId="0" borderId="60" xfId="0" applyNumberFormat="1" applyFont="1" applyBorder="1" applyAlignment="1">
      <alignment horizontal="right"/>
    </xf>
    <xf numFmtId="49" fontId="13" fillId="0" borderId="38" xfId="0" applyNumberFormat="1" applyFont="1" applyBorder="1" applyAlignment="1">
      <alignment horizontal="center"/>
    </xf>
    <xf numFmtId="0" fontId="13" fillId="0" borderId="64" xfId="0" applyNumberFormat="1" applyFont="1" applyBorder="1" applyAlignment="1">
      <alignment wrapText="1"/>
    </xf>
    <xf numFmtId="49" fontId="13" fillId="0" borderId="65" xfId="0" applyNumberFormat="1" applyFont="1" applyBorder="1" applyAlignment="1">
      <alignment horizontal="center"/>
    </xf>
    <xf numFmtId="49" fontId="13" fillId="0" borderId="66" xfId="0" applyNumberFormat="1" applyFont="1" applyBorder="1"/>
    <xf numFmtId="4" fontId="13" fillId="0" borderId="67" xfId="0" applyNumberFormat="1" applyFont="1" applyFill="1" applyBorder="1" applyAlignment="1">
      <alignment horizontal="right"/>
    </xf>
    <xf numFmtId="4" fontId="21" fillId="0" borderId="14" xfId="0" applyNumberFormat="1" applyFont="1" applyFill="1" applyBorder="1" applyAlignment="1">
      <alignment horizontal="right"/>
    </xf>
    <xf numFmtId="4" fontId="13" fillId="0" borderId="0" xfId="0" applyNumberFormat="1" applyFont="1"/>
    <xf numFmtId="4" fontId="21" fillId="0" borderId="10" xfId="0" applyNumberFormat="1" applyFont="1" applyFill="1" applyBorder="1" applyAlignment="1"/>
    <xf numFmtId="4" fontId="13" fillId="0" borderId="14" xfId="0" applyNumberFormat="1" applyFont="1" applyFill="1" applyBorder="1" applyAlignment="1" applyProtection="1">
      <alignment horizontal="right"/>
    </xf>
    <xf numFmtId="4" fontId="21" fillId="0" borderId="10" xfId="0" applyNumberFormat="1" applyFont="1" applyFill="1" applyBorder="1" applyAlignment="1">
      <alignment horizontal="right"/>
    </xf>
    <xf numFmtId="0" fontId="29" fillId="0" borderId="64" xfId="0" applyFont="1" applyBorder="1" applyAlignment="1">
      <alignment wrapText="1"/>
    </xf>
    <xf numFmtId="0" fontId="30" fillId="0" borderId="69" xfId="0" applyFont="1" applyBorder="1" applyAlignment="1">
      <alignment wrapText="1"/>
    </xf>
    <xf numFmtId="0" fontId="13" fillId="0" borderId="30" xfId="36" applyNumberFormat="1" applyFont="1" applyFill="1" applyBorder="1" applyAlignment="1">
      <alignment wrapText="1"/>
    </xf>
    <xf numFmtId="0" fontId="13" fillId="0" borderId="70" xfId="0" applyNumberFormat="1" applyFont="1" applyFill="1" applyBorder="1" applyAlignment="1">
      <alignment wrapText="1"/>
    </xf>
    <xf numFmtId="4" fontId="13" fillId="24" borderId="18" xfId="0" applyNumberFormat="1" applyFont="1" applyFill="1" applyBorder="1" applyAlignment="1"/>
    <xf numFmtId="49" fontId="13" fillId="0" borderId="18" xfId="0" applyNumberFormat="1" applyFont="1" applyFill="1" applyBorder="1" applyAlignment="1">
      <alignment horizontal="left"/>
    </xf>
    <xf numFmtId="4" fontId="13" fillId="0" borderId="71" xfId="0" applyNumberFormat="1" applyFont="1" applyFill="1" applyBorder="1" applyAlignment="1">
      <alignment horizontal="right"/>
    </xf>
    <xf numFmtId="4" fontId="13" fillId="0" borderId="46" xfId="0" applyNumberFormat="1" applyFont="1" applyFill="1" applyBorder="1" applyAlignment="1">
      <alignment horizontal="right"/>
    </xf>
    <xf numFmtId="4" fontId="13" fillId="0" borderId="18" xfId="0" applyNumberFormat="1" applyFont="1" applyFill="1" applyBorder="1" applyAlignment="1"/>
    <xf numFmtId="4" fontId="13" fillId="0" borderId="16" xfId="0" applyNumberFormat="1" applyFont="1" applyFill="1" applyBorder="1" applyAlignment="1">
      <alignment horizontal="right"/>
    </xf>
    <xf numFmtId="49" fontId="31" fillId="0" borderId="29" xfId="0" applyNumberFormat="1" applyFont="1" applyBorder="1" applyAlignment="1">
      <alignment horizontal="center" vertical="top" wrapText="1"/>
    </xf>
    <xf numFmtId="49" fontId="31" fillId="0" borderId="14" xfId="0" applyNumberFormat="1" applyFont="1" applyBorder="1" applyAlignment="1">
      <alignment horizontal="center" vertical="top" wrapText="1"/>
    </xf>
    <xf numFmtId="0" fontId="32" fillId="0" borderId="0" xfId="0" applyFont="1" applyAlignment="1">
      <alignment wrapText="1"/>
    </xf>
    <xf numFmtId="0" fontId="32" fillId="0" borderId="0" xfId="0" applyFont="1"/>
    <xf numFmtId="0" fontId="31" fillId="0" borderId="30" xfId="0" applyNumberFormat="1" applyFont="1" applyBorder="1" applyAlignment="1">
      <alignment wrapText="1"/>
    </xf>
    <xf numFmtId="0" fontId="35" fillId="0" borderId="0" xfId="0" applyFont="1"/>
    <xf numFmtId="0" fontId="31" fillId="0" borderId="72" xfId="38" applyNumberFormat="1" applyFont="1" applyBorder="1" applyAlignment="1">
      <alignment wrapText="1"/>
    </xf>
    <xf numFmtId="0" fontId="31" fillId="0" borderId="35" xfId="38" applyNumberFormat="1" applyFont="1" applyBorder="1" applyAlignment="1">
      <alignment wrapText="1"/>
    </xf>
    <xf numFmtId="0" fontId="31" fillId="0" borderId="37" xfId="38" applyNumberFormat="1" applyFont="1" applyBorder="1" applyAlignment="1">
      <alignment wrapText="1"/>
    </xf>
    <xf numFmtId="0" fontId="31" fillId="0" borderId="37" xfId="0" applyFont="1" applyBorder="1" applyAlignment="1">
      <alignment horizontal="left" vertical="center" wrapText="1"/>
    </xf>
    <xf numFmtId="0" fontId="31" fillId="0" borderId="70" xfId="0" applyFont="1" applyBorder="1" applyAlignment="1">
      <alignment horizontal="left" vertical="center" wrapText="1"/>
    </xf>
    <xf numFmtId="0" fontId="31" fillId="0" borderId="53" xfId="38" applyNumberFormat="1" applyFont="1" applyBorder="1" applyAlignment="1">
      <alignment wrapText="1"/>
    </xf>
    <xf numFmtId="0" fontId="31" fillId="0" borderId="58" xfId="38" applyNumberFormat="1" applyFont="1" applyBorder="1" applyAlignment="1">
      <alignment wrapText="1"/>
    </xf>
    <xf numFmtId="0" fontId="31" fillId="0" borderId="37" xfId="38" applyNumberFormat="1" applyFont="1" applyBorder="1" applyAlignment="1">
      <alignment horizontal="center" wrapText="1"/>
    </xf>
    <xf numFmtId="0" fontId="31" fillId="0" borderId="73" xfId="38" applyNumberFormat="1" applyFont="1" applyBorder="1" applyAlignment="1">
      <alignment wrapText="1"/>
    </xf>
    <xf numFmtId="0" fontId="31" fillId="0" borderId="15" xfId="38" applyNumberFormat="1" applyFont="1" applyBorder="1" applyAlignment="1">
      <alignment wrapText="1"/>
    </xf>
    <xf numFmtId="0" fontId="31" fillId="0" borderId="15" xfId="38" applyFont="1" applyBorder="1" applyAlignment="1">
      <alignment wrapText="1"/>
    </xf>
    <xf numFmtId="0" fontId="31" fillId="0" borderId="0" xfId="0" applyFont="1"/>
    <xf numFmtId="0" fontId="31" fillId="0" borderId="0" xfId="38" applyFont="1" applyFill="1" applyBorder="1" applyAlignment="1"/>
    <xf numFmtId="0" fontId="36" fillId="0" borderId="0" xfId="0" applyFont="1"/>
    <xf numFmtId="0" fontId="31" fillId="0" borderId="43" xfId="0" applyNumberFormat="1" applyFont="1" applyFill="1" applyBorder="1" applyAlignment="1">
      <alignment wrapText="1"/>
    </xf>
    <xf numFmtId="49" fontId="31" fillId="0" borderId="20" xfId="0" applyNumberFormat="1" applyFont="1" applyFill="1" applyBorder="1" applyAlignment="1">
      <alignment horizontal="center" vertical="top" wrapText="1"/>
    </xf>
    <xf numFmtId="0" fontId="13" fillId="25" borderId="30" xfId="0" applyNumberFormat="1" applyFont="1" applyFill="1" applyBorder="1" applyAlignment="1">
      <alignment wrapText="1"/>
    </xf>
    <xf numFmtId="0" fontId="37" fillId="0" borderId="0" xfId="0" applyFont="1" applyAlignment="1">
      <alignment horizontal="right"/>
    </xf>
    <xf numFmtId="4" fontId="13" fillId="0" borderId="54" xfId="38" applyNumberFormat="1" applyBorder="1" applyAlignment="1">
      <alignment horizontal="center"/>
    </xf>
    <xf numFmtId="4" fontId="13" fillId="0" borderId="20" xfId="38" applyNumberFormat="1" applyBorder="1" applyAlignment="1">
      <alignment horizontal="right"/>
    </xf>
    <xf numFmtId="4" fontId="13" fillId="0" borderId="79" xfId="0" applyNumberFormat="1" applyFont="1" applyBorder="1" applyAlignment="1">
      <alignment horizontal="right"/>
    </xf>
    <xf numFmtId="0" fontId="13" fillId="0" borderId="80" xfId="0" applyNumberFormat="1" applyFont="1" applyFill="1" applyBorder="1" applyAlignment="1">
      <alignment wrapText="1"/>
    </xf>
    <xf numFmtId="4" fontId="13" fillId="24" borderId="32" xfId="0" applyNumberFormat="1" applyFont="1" applyFill="1" applyBorder="1" applyAlignment="1">
      <alignment horizontal="right"/>
    </xf>
    <xf numFmtId="4" fontId="13" fillId="24" borderId="0" xfId="0" applyNumberFormat="1" applyFont="1" applyFill="1" applyBorder="1" applyAlignment="1">
      <alignment horizontal="right"/>
    </xf>
    <xf numFmtId="4" fontId="13" fillId="24" borderId="18" xfId="0" applyNumberFormat="1" applyFont="1" applyFill="1" applyBorder="1" applyAlignment="1">
      <alignment horizontal="right"/>
    </xf>
    <xf numFmtId="4" fontId="13" fillId="0" borderId="18" xfId="0" applyNumberFormat="1" applyFont="1" applyFill="1" applyBorder="1" applyAlignment="1">
      <alignment horizontal="right"/>
    </xf>
    <xf numFmtId="4" fontId="13" fillId="0" borderId="42" xfId="0" applyNumberFormat="1" applyFont="1" applyFill="1" applyBorder="1" applyAlignment="1">
      <alignment horizontal="right"/>
    </xf>
    <xf numFmtId="4" fontId="13" fillId="0" borderId="59" xfId="38" applyNumberFormat="1" applyBorder="1" applyAlignment="1">
      <alignment horizontal="center"/>
    </xf>
    <xf numFmtId="4" fontId="13" fillId="0" borderId="17" xfId="38" applyNumberFormat="1" applyBorder="1" applyAlignment="1">
      <alignment horizontal="right"/>
    </xf>
    <xf numFmtId="4" fontId="13" fillId="0" borderId="16" xfId="38" applyNumberFormat="1" applyFill="1" applyBorder="1" applyAlignment="1">
      <alignment horizontal="right"/>
    </xf>
    <xf numFmtId="4" fontId="13" fillId="0" borderId="14" xfId="38" applyNumberFormat="1" applyFill="1" applyBorder="1" applyAlignment="1">
      <alignment horizontal="right"/>
    </xf>
    <xf numFmtId="4" fontId="13" fillId="0" borderId="28" xfId="38" applyNumberFormat="1" applyFill="1" applyBorder="1" applyAlignment="1">
      <alignment horizontal="right"/>
    </xf>
    <xf numFmtId="0" fontId="38" fillId="0" borderId="0" xfId="0" applyFont="1" applyAlignment="1">
      <alignment wrapText="1"/>
    </xf>
    <xf numFmtId="4" fontId="13" fillId="0" borderId="35" xfId="0" applyNumberFormat="1" applyFont="1" applyFill="1" applyBorder="1" applyAlignment="1">
      <alignment horizontal="right"/>
    </xf>
    <xf numFmtId="0" fontId="0" fillId="0" borderId="73" xfId="0" applyFill="1" applyBorder="1" applyAlignment="1">
      <alignment horizontal="right"/>
    </xf>
    <xf numFmtId="0" fontId="13" fillId="0" borderId="78" xfId="0" applyNumberFormat="1" applyFont="1" applyBorder="1" applyAlignment="1">
      <alignment wrapText="1"/>
    </xf>
    <xf numFmtId="0" fontId="0" fillId="0" borderId="73" xfId="0" applyBorder="1" applyAlignment="1">
      <alignment wrapText="1"/>
    </xf>
    <xf numFmtId="49" fontId="13" fillId="0" borderId="68" xfId="0" applyNumberFormat="1" applyFont="1" applyBorder="1" applyAlignment="1">
      <alignment horizontal="center"/>
    </xf>
    <xf numFmtId="0" fontId="0" fillId="0" borderId="38" xfId="0" applyBorder="1" applyAlignment="1">
      <alignment horizontal="center"/>
    </xf>
    <xf numFmtId="49" fontId="13" fillId="0" borderId="72" xfId="0" applyNumberFormat="1" applyFont="1" applyBorder="1" applyAlignment="1"/>
    <xf numFmtId="0" fontId="0" fillId="0" borderId="60" xfId="0" applyBorder="1" applyAlignment="1"/>
    <xf numFmtId="4" fontId="13" fillId="0" borderId="19" xfId="0" applyNumberFormat="1" applyFont="1" applyFill="1" applyBorder="1" applyAlignment="1">
      <alignment horizontal="right"/>
    </xf>
    <xf numFmtId="0" fontId="0" fillId="0" borderId="18" xfId="0" applyFill="1" applyBorder="1" applyAlignment="1">
      <alignment horizontal="right"/>
    </xf>
    <xf numFmtId="0" fontId="37" fillId="0" borderId="0" xfId="0" applyFont="1" applyAlignment="1">
      <alignment horizontal="right"/>
    </xf>
    <xf numFmtId="0" fontId="35" fillId="0" borderId="67" xfId="0" applyFont="1" applyBorder="1" applyAlignment="1">
      <alignment horizontal="center" vertical="center" wrapText="1"/>
    </xf>
    <xf numFmtId="0" fontId="19" fillId="0" borderId="74" xfId="0" applyFont="1" applyBorder="1" applyAlignment="1">
      <alignment horizontal="left" wrapText="1"/>
    </xf>
    <xf numFmtId="0" fontId="13" fillId="0" borderId="0" xfId="0" applyFont="1" applyBorder="1" applyAlignment="1"/>
    <xf numFmtId="0" fontId="32" fillId="0" borderId="0" xfId="0" applyFont="1" applyBorder="1" applyAlignment="1">
      <alignment wrapText="1"/>
    </xf>
    <xf numFmtId="0" fontId="32" fillId="0" borderId="0" xfId="0" applyFont="1" applyAlignment="1">
      <alignment horizontal="left" wrapText="1"/>
    </xf>
    <xf numFmtId="0" fontId="32" fillId="0" borderId="0" xfId="0" applyFont="1" applyAlignment="1">
      <alignment horizontal="left"/>
    </xf>
    <xf numFmtId="0" fontId="32" fillId="0" borderId="75" xfId="0" applyFont="1" applyBorder="1" applyAlignment="1"/>
    <xf numFmtId="0" fontId="34" fillId="0" borderId="0" xfId="0" applyFont="1" applyAlignment="1">
      <alignment wrapText="1"/>
    </xf>
    <xf numFmtId="0" fontId="13" fillId="0" borderId="76" xfId="0" applyFont="1" applyBorder="1" applyAlignment="1">
      <alignment horizontal="center"/>
    </xf>
    <xf numFmtId="0" fontId="0" fillId="0" borderId="77" xfId="0" applyBorder="1" applyAlignment="1">
      <alignment horizontal="center"/>
    </xf>
    <xf numFmtId="0" fontId="35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right"/>
    </xf>
    <xf numFmtId="0" fontId="13" fillId="0" borderId="43" xfId="0" applyNumberFormat="1" applyFont="1" applyBorder="1" applyAlignment="1">
      <alignment wrapText="1"/>
    </xf>
    <xf numFmtId="0" fontId="0" fillId="0" borderId="0" xfId="0" applyBorder="1" applyAlignment="1"/>
    <xf numFmtId="0" fontId="13" fillId="0" borderId="0" xfId="0" applyFont="1" applyAlignment="1">
      <alignment horizontal="right"/>
    </xf>
    <xf numFmtId="0" fontId="31" fillId="0" borderId="14" xfId="0" applyFont="1" applyBorder="1" applyAlignment="1">
      <alignment horizontal="center" vertical="center" wrapText="1"/>
    </xf>
    <xf numFmtId="49" fontId="31" fillId="0" borderId="14" xfId="38" applyNumberFormat="1" applyFont="1" applyBorder="1" applyAlignment="1">
      <alignment horizontal="center" vertical="center" wrapText="1"/>
    </xf>
    <xf numFmtId="49" fontId="31" fillId="0" borderId="14" xfId="38" applyNumberFormat="1" applyFont="1" applyBorder="1" applyAlignment="1">
      <alignment horizontal="center" vertical="top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117_2" xfId="36"/>
    <cellStyle name="Обычный_124_1" xfId="37"/>
    <cellStyle name="Обычный_124_3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abSelected="1" topLeftCell="A10" zoomScale="151" zoomScaleNormal="151" zoomScaleSheetLayoutView="140" workbookViewId="0">
      <selection activeCell="C184" sqref="C184"/>
    </sheetView>
  </sheetViews>
  <sheetFormatPr defaultColWidth="8.85546875" defaultRowHeight="12.75"/>
  <cols>
    <col min="1" max="1" width="35.85546875" style="1" customWidth="1"/>
    <col min="2" max="2" width="4.28515625" customWidth="1"/>
    <col min="3" max="3" width="23.28515625" customWidth="1"/>
    <col min="4" max="4" width="11.5703125" style="3" customWidth="1"/>
    <col min="5" max="5" width="12" style="3" customWidth="1"/>
    <col min="6" max="6" width="11.85546875" customWidth="1"/>
  </cols>
  <sheetData>
    <row r="1" spans="1:6">
      <c r="C1" s="201" t="s">
        <v>209</v>
      </c>
      <c r="D1" s="201"/>
      <c r="E1" s="201"/>
      <c r="F1" s="201"/>
    </row>
    <row r="2" spans="1:6" ht="7.5" customHeight="1">
      <c r="C2" s="175"/>
      <c r="D2" s="175"/>
      <c r="E2" s="175"/>
      <c r="F2" s="175"/>
    </row>
    <row r="3" spans="1:6" ht="16.149999999999999" customHeight="1" thickBot="1">
      <c r="A3" s="203" t="s">
        <v>54</v>
      </c>
      <c r="B3" s="203"/>
      <c r="C3" s="203"/>
      <c r="D3" s="203"/>
      <c r="E3" s="203"/>
      <c r="F3" s="2" t="s">
        <v>4</v>
      </c>
    </row>
    <row r="4" spans="1:6">
      <c r="B4" s="204" t="s">
        <v>399</v>
      </c>
      <c r="C4" s="204"/>
      <c r="D4" s="207" t="s">
        <v>181</v>
      </c>
      <c r="E4" s="208"/>
      <c r="F4" s="4" t="s">
        <v>55</v>
      </c>
    </row>
    <row r="5" spans="1:6">
      <c r="B5" s="5"/>
      <c r="C5" s="5"/>
      <c r="D5" s="155"/>
      <c r="E5" s="155" t="s">
        <v>56</v>
      </c>
      <c r="F5" s="6">
        <v>42736</v>
      </c>
    </row>
    <row r="6" spans="1:6">
      <c r="A6" s="154" t="s">
        <v>5</v>
      </c>
      <c r="B6" s="155"/>
      <c r="C6" s="155"/>
      <c r="D6" s="155"/>
      <c r="E6" s="155" t="s">
        <v>57</v>
      </c>
      <c r="F6" s="26" t="s">
        <v>86</v>
      </c>
    </row>
    <row r="7" spans="1:6" ht="13.15" customHeight="1">
      <c r="A7" s="205" t="s">
        <v>200</v>
      </c>
      <c r="B7" s="205"/>
      <c r="C7" s="205"/>
      <c r="D7" s="155"/>
      <c r="E7" s="155" t="s">
        <v>203</v>
      </c>
      <c r="F7" s="7">
        <v>951</v>
      </c>
    </row>
    <row r="8" spans="1:6" ht="15" customHeight="1">
      <c r="A8" s="206" t="s">
        <v>201</v>
      </c>
      <c r="B8" s="206"/>
      <c r="C8" s="206"/>
      <c r="D8" s="206"/>
      <c r="F8" s="210">
        <v>60626440</v>
      </c>
    </row>
    <row r="9" spans="1:6" ht="9.75" customHeight="1">
      <c r="A9" s="154"/>
      <c r="B9" s="209" t="s">
        <v>122</v>
      </c>
      <c r="C9" s="209"/>
      <c r="D9" s="154"/>
      <c r="E9" s="155" t="s">
        <v>183</v>
      </c>
      <c r="F9" s="211"/>
    </row>
    <row r="10" spans="1:6" ht="18.75" customHeight="1">
      <c r="A10" s="154" t="s">
        <v>202</v>
      </c>
      <c r="B10" s="155"/>
      <c r="C10" s="155"/>
      <c r="D10" s="155"/>
      <c r="F10" s="7"/>
    </row>
    <row r="11" spans="1:6">
      <c r="A11" s="154" t="s">
        <v>6</v>
      </c>
      <c r="B11" s="155"/>
      <c r="C11" s="155"/>
      <c r="D11" s="155"/>
      <c r="F11" s="8">
        <v>383</v>
      </c>
    </row>
    <row r="12" spans="1:6" ht="18.75" customHeight="1">
      <c r="A12" s="202" t="s">
        <v>7</v>
      </c>
      <c r="B12" s="202"/>
      <c r="C12" s="202"/>
      <c r="D12" s="202"/>
      <c r="E12" s="202"/>
      <c r="F12" s="202"/>
    </row>
    <row r="13" spans="1:6" ht="51" customHeight="1">
      <c r="A13" s="152" t="s">
        <v>8</v>
      </c>
      <c r="B13" s="153" t="s">
        <v>9</v>
      </c>
      <c r="C13" s="153" t="s">
        <v>10</v>
      </c>
      <c r="D13" s="153" t="s">
        <v>11</v>
      </c>
      <c r="E13" s="153" t="s">
        <v>12</v>
      </c>
      <c r="F13" s="153" t="s">
        <v>58</v>
      </c>
    </row>
    <row r="14" spans="1:6" s="27" customFormat="1" ht="13.5" thickBot="1">
      <c r="A14" s="64">
        <v>1</v>
      </c>
      <c r="B14" s="58">
        <v>2</v>
      </c>
      <c r="C14" s="58">
        <v>3</v>
      </c>
      <c r="D14" s="58" t="s">
        <v>13</v>
      </c>
      <c r="E14" s="58" t="s">
        <v>14</v>
      </c>
      <c r="F14" s="58" t="s">
        <v>35</v>
      </c>
    </row>
    <row r="15" spans="1:6" s="3" customFormat="1">
      <c r="A15" s="156" t="s">
        <v>84</v>
      </c>
      <c r="B15" s="59" t="s">
        <v>3</v>
      </c>
      <c r="C15" s="60" t="s">
        <v>15</v>
      </c>
      <c r="D15" s="149">
        <v>11405300</v>
      </c>
      <c r="E15" s="149">
        <v>11559172.539999999</v>
      </c>
      <c r="F15" s="72">
        <f t="shared" ref="F15:F26" si="0">D15-E15</f>
        <v>-153872.53999999911</v>
      </c>
    </row>
    <row r="16" spans="1:6" s="3" customFormat="1" ht="11.25">
      <c r="A16" s="193" t="s">
        <v>121</v>
      </c>
      <c r="B16" s="195" t="s">
        <v>3</v>
      </c>
      <c r="C16" s="197" t="s">
        <v>92</v>
      </c>
      <c r="D16" s="199">
        <v>9232200</v>
      </c>
      <c r="E16" s="199">
        <v>9386177.0199999996</v>
      </c>
      <c r="F16" s="191">
        <f>D16-E16</f>
        <v>-153977.01999999955</v>
      </c>
    </row>
    <row r="17" spans="1:6" s="3" customFormat="1" ht="11.25" customHeight="1">
      <c r="A17" s="194"/>
      <c r="B17" s="196"/>
      <c r="C17" s="198"/>
      <c r="D17" s="200"/>
      <c r="E17" s="200"/>
      <c r="F17" s="192"/>
    </row>
    <row r="18" spans="1:6" s="3" customFormat="1" ht="11.25">
      <c r="A18" s="65" t="s">
        <v>16</v>
      </c>
      <c r="B18" s="61" t="s">
        <v>3</v>
      </c>
      <c r="C18" s="12" t="s">
        <v>93</v>
      </c>
      <c r="D18" s="131">
        <v>3867900</v>
      </c>
      <c r="E18" s="127">
        <v>3925382.65</v>
      </c>
      <c r="F18" s="126">
        <f t="shared" si="0"/>
        <v>-57482.649999999907</v>
      </c>
    </row>
    <row r="19" spans="1:6" s="3" customFormat="1" ht="11.25">
      <c r="A19" s="65" t="s">
        <v>17</v>
      </c>
      <c r="B19" s="61" t="s">
        <v>3</v>
      </c>
      <c r="C19" s="12" t="s">
        <v>94</v>
      </c>
      <c r="D19" s="122">
        <v>3867900</v>
      </c>
      <c r="E19" s="128">
        <v>3925382.65</v>
      </c>
      <c r="F19" s="126">
        <f t="shared" si="0"/>
        <v>-57482.649999999907</v>
      </c>
    </row>
    <row r="20" spans="1:6" s="3" customFormat="1" ht="72" customHeight="1">
      <c r="A20" s="65" t="s">
        <v>128</v>
      </c>
      <c r="B20" s="61" t="s">
        <v>3</v>
      </c>
      <c r="C20" s="12" t="s">
        <v>116</v>
      </c>
      <c r="D20" s="123">
        <v>3867900</v>
      </c>
      <c r="E20" s="115">
        <v>3923566.54</v>
      </c>
      <c r="F20" s="126">
        <f t="shared" si="0"/>
        <v>-55666.540000000037</v>
      </c>
    </row>
    <row r="21" spans="1:6" s="3" customFormat="1" ht="45.75" customHeight="1">
      <c r="A21" s="65" t="s">
        <v>197</v>
      </c>
      <c r="B21" s="61" t="s">
        <v>3</v>
      </c>
      <c r="C21" s="12" t="s">
        <v>196</v>
      </c>
      <c r="D21" s="123" t="s">
        <v>81</v>
      </c>
      <c r="E21" s="115">
        <v>1816.11</v>
      </c>
      <c r="F21" s="126" t="s">
        <v>81</v>
      </c>
    </row>
    <row r="22" spans="1:6" s="3" customFormat="1" ht="35.25" customHeight="1">
      <c r="A22" s="65" t="s">
        <v>130</v>
      </c>
      <c r="B22" s="61" t="s">
        <v>3</v>
      </c>
      <c r="C22" s="12" t="s">
        <v>129</v>
      </c>
      <c r="D22" s="123">
        <v>1017400</v>
      </c>
      <c r="E22" s="115">
        <v>1113021.94</v>
      </c>
      <c r="F22" s="126">
        <f t="shared" si="0"/>
        <v>-95621.939999999944</v>
      </c>
    </row>
    <row r="23" spans="1:6" s="3" customFormat="1" ht="36" customHeight="1">
      <c r="A23" s="65" t="s">
        <v>131</v>
      </c>
      <c r="B23" s="61" t="s">
        <v>3</v>
      </c>
      <c r="C23" s="12" t="s">
        <v>132</v>
      </c>
      <c r="D23" s="123">
        <v>1017400</v>
      </c>
      <c r="E23" s="115">
        <v>1113021.94</v>
      </c>
      <c r="F23" s="126">
        <f t="shared" si="0"/>
        <v>-95621.939999999944</v>
      </c>
    </row>
    <row r="24" spans="1:6" s="3" customFormat="1" ht="73.5" customHeight="1">
      <c r="A24" s="65" t="s">
        <v>210</v>
      </c>
      <c r="B24" s="61" t="s">
        <v>3</v>
      </c>
      <c r="C24" s="12" t="s">
        <v>133</v>
      </c>
      <c r="D24" s="123">
        <v>342900</v>
      </c>
      <c r="E24" s="115">
        <v>380496.64000000001</v>
      </c>
      <c r="F24" s="126">
        <f t="shared" si="0"/>
        <v>-37596.640000000014</v>
      </c>
    </row>
    <row r="25" spans="1:6" s="3" customFormat="1" ht="85.5" customHeight="1">
      <c r="A25" s="65" t="s">
        <v>211</v>
      </c>
      <c r="B25" s="61" t="s">
        <v>3</v>
      </c>
      <c r="C25" s="12" t="s">
        <v>134</v>
      </c>
      <c r="D25" s="123">
        <v>6900</v>
      </c>
      <c r="E25" s="115">
        <v>5808.13</v>
      </c>
      <c r="F25" s="126">
        <f t="shared" si="0"/>
        <v>1091.8699999999999</v>
      </c>
    </row>
    <row r="26" spans="1:6" s="3" customFormat="1" ht="75" customHeight="1">
      <c r="A26" s="65" t="s">
        <v>212</v>
      </c>
      <c r="B26" s="61" t="s">
        <v>3</v>
      </c>
      <c r="C26" s="12" t="s">
        <v>135</v>
      </c>
      <c r="D26" s="123">
        <v>667600</v>
      </c>
      <c r="E26" s="115">
        <v>783073.79</v>
      </c>
      <c r="F26" s="126">
        <f t="shared" si="0"/>
        <v>-115473.79000000004</v>
      </c>
    </row>
    <row r="27" spans="1:6" s="3" customFormat="1" ht="70.5" customHeight="1">
      <c r="A27" s="65" t="s">
        <v>213</v>
      </c>
      <c r="B27" s="61" t="s">
        <v>3</v>
      </c>
      <c r="C27" s="12" t="s">
        <v>136</v>
      </c>
      <c r="D27" s="123" t="s">
        <v>81</v>
      </c>
      <c r="E27" s="115">
        <v>-56356.62</v>
      </c>
      <c r="F27" s="126" t="s">
        <v>81</v>
      </c>
    </row>
    <row r="28" spans="1:6" s="3" customFormat="1" ht="14.25" customHeight="1">
      <c r="A28" s="65" t="s">
        <v>18</v>
      </c>
      <c r="B28" s="61" t="s">
        <v>3</v>
      </c>
      <c r="C28" s="12" t="s">
        <v>95</v>
      </c>
      <c r="D28" s="123">
        <v>286000</v>
      </c>
      <c r="E28" s="115">
        <v>286579.03999999998</v>
      </c>
      <c r="F28" s="126">
        <f>D28-E28</f>
        <v>-579.03999999997905</v>
      </c>
    </row>
    <row r="29" spans="1:6" s="3" customFormat="1" ht="15" customHeight="1">
      <c r="A29" s="65" t="s">
        <v>138</v>
      </c>
      <c r="B29" s="134" t="s">
        <v>3</v>
      </c>
      <c r="C29" s="135" t="s">
        <v>137</v>
      </c>
      <c r="D29" s="148">
        <v>286000</v>
      </c>
      <c r="E29" s="115">
        <v>286579.03999999998</v>
      </c>
      <c r="F29" s="126">
        <f t="shared" ref="F29:F30" si="1">D29-E29</f>
        <v>-579.03999999997905</v>
      </c>
    </row>
    <row r="30" spans="1:6" s="3" customFormat="1" ht="15.75" customHeight="1">
      <c r="A30" s="65" t="s">
        <v>138</v>
      </c>
      <c r="B30" s="134" t="s">
        <v>3</v>
      </c>
      <c r="C30" s="135" t="s">
        <v>139</v>
      </c>
      <c r="D30" s="136">
        <v>286000</v>
      </c>
      <c r="E30" s="115">
        <v>286579.03999999998</v>
      </c>
      <c r="F30" s="126">
        <f t="shared" si="1"/>
        <v>-579.03999999997905</v>
      </c>
    </row>
    <row r="31" spans="1:6" s="3" customFormat="1" ht="11.25">
      <c r="A31" s="65" t="s">
        <v>19</v>
      </c>
      <c r="B31" s="132" t="s">
        <v>3</v>
      </c>
      <c r="C31" s="113" t="s">
        <v>96</v>
      </c>
      <c r="D31" s="124">
        <v>3678700</v>
      </c>
      <c r="E31" s="115">
        <v>3679017.24</v>
      </c>
      <c r="F31" s="126">
        <f>D31-E31</f>
        <v>-317.24000000022352</v>
      </c>
    </row>
    <row r="32" spans="1:6" s="3" customFormat="1" ht="11.25">
      <c r="A32" s="65" t="s">
        <v>20</v>
      </c>
      <c r="B32" s="61" t="s">
        <v>3</v>
      </c>
      <c r="C32" s="12" t="s">
        <v>97</v>
      </c>
      <c r="D32" s="123">
        <v>50300</v>
      </c>
      <c r="E32" s="115">
        <v>50115.08</v>
      </c>
      <c r="F32" s="126">
        <f>D32-E32</f>
        <v>184.91999999999825</v>
      </c>
    </row>
    <row r="33" spans="1:6" s="3" customFormat="1" ht="45">
      <c r="A33" s="65" t="s">
        <v>184</v>
      </c>
      <c r="B33" s="61" t="s">
        <v>3</v>
      </c>
      <c r="C33" s="12" t="s">
        <v>98</v>
      </c>
      <c r="D33" s="123">
        <v>50300</v>
      </c>
      <c r="E33" s="115">
        <v>50115.08</v>
      </c>
      <c r="F33" s="126">
        <f>D33-E33</f>
        <v>184.91999999999825</v>
      </c>
    </row>
    <row r="34" spans="1:6" s="3" customFormat="1" ht="11.25">
      <c r="A34" s="65" t="s">
        <v>21</v>
      </c>
      <c r="B34" s="61" t="s">
        <v>3</v>
      </c>
      <c r="C34" s="12" t="s">
        <v>99</v>
      </c>
      <c r="D34" s="123">
        <v>3628400</v>
      </c>
      <c r="E34" s="115">
        <v>3628902.16</v>
      </c>
      <c r="F34" s="126">
        <f t="shared" ref="F34:F38" si="2">D34-E34</f>
        <v>-502.16000000014901</v>
      </c>
    </row>
    <row r="35" spans="1:6" s="3" customFormat="1" ht="11.25">
      <c r="A35" s="65" t="s">
        <v>185</v>
      </c>
      <c r="B35" s="61" t="s">
        <v>3</v>
      </c>
      <c r="C35" s="12" t="s">
        <v>204</v>
      </c>
      <c r="D35" s="123">
        <v>3075100</v>
      </c>
      <c r="E35" s="115">
        <v>3075133.29</v>
      </c>
      <c r="F35" s="126">
        <f t="shared" si="2"/>
        <v>-33.290000000037253</v>
      </c>
    </row>
    <row r="36" spans="1:6" s="3" customFormat="1" ht="33.75">
      <c r="A36" s="65" t="s">
        <v>187</v>
      </c>
      <c r="B36" s="61" t="s">
        <v>3</v>
      </c>
      <c r="C36" s="12" t="s">
        <v>186</v>
      </c>
      <c r="D36" s="123">
        <v>3075100</v>
      </c>
      <c r="E36" s="115">
        <v>3075133.29</v>
      </c>
      <c r="F36" s="126">
        <f t="shared" si="2"/>
        <v>-33.290000000037253</v>
      </c>
    </row>
    <row r="37" spans="1:6" s="3" customFormat="1" ht="11.25">
      <c r="A37" s="65" t="s">
        <v>189</v>
      </c>
      <c r="B37" s="61" t="s">
        <v>3</v>
      </c>
      <c r="C37" s="12" t="s">
        <v>188</v>
      </c>
      <c r="D37" s="123">
        <v>553300</v>
      </c>
      <c r="E37" s="115">
        <v>553768.87</v>
      </c>
      <c r="F37" s="126">
        <f t="shared" si="2"/>
        <v>-468.86999999999534</v>
      </c>
    </row>
    <row r="38" spans="1:6" s="3" customFormat="1" ht="36.75" customHeight="1">
      <c r="A38" s="65" t="s">
        <v>191</v>
      </c>
      <c r="B38" s="61" t="s">
        <v>3</v>
      </c>
      <c r="C38" s="12" t="s">
        <v>190</v>
      </c>
      <c r="D38" s="123">
        <v>553300</v>
      </c>
      <c r="E38" s="115">
        <v>553768.87</v>
      </c>
      <c r="F38" s="126">
        <f t="shared" si="2"/>
        <v>-468.86999999999534</v>
      </c>
    </row>
    <row r="39" spans="1:6" s="3" customFormat="1" ht="35.25" customHeight="1">
      <c r="A39" s="65" t="s">
        <v>22</v>
      </c>
      <c r="B39" s="61" t="s">
        <v>3</v>
      </c>
      <c r="C39" s="12" t="s">
        <v>100</v>
      </c>
      <c r="D39" s="123">
        <v>362200</v>
      </c>
      <c r="E39" s="115">
        <v>362176.15</v>
      </c>
      <c r="F39" s="126">
        <f>D39-E39</f>
        <v>23.849999999976717</v>
      </c>
    </row>
    <row r="40" spans="1:6" s="3" customFormat="1" ht="81.75" customHeight="1">
      <c r="A40" s="65" t="s">
        <v>127</v>
      </c>
      <c r="B40" s="61" t="s">
        <v>3</v>
      </c>
      <c r="C40" s="12" t="s">
        <v>101</v>
      </c>
      <c r="D40" s="123">
        <v>362200</v>
      </c>
      <c r="E40" s="115">
        <v>362176.15</v>
      </c>
      <c r="F40" s="126">
        <f>D40-E40</f>
        <v>23.849999999976717</v>
      </c>
    </row>
    <row r="41" spans="1:6" s="3" customFormat="1" ht="36.75" customHeight="1">
      <c r="A41" s="65" t="s">
        <v>178</v>
      </c>
      <c r="B41" s="61" t="s">
        <v>3</v>
      </c>
      <c r="C41" s="12" t="s">
        <v>179</v>
      </c>
      <c r="D41" s="123">
        <v>362200</v>
      </c>
      <c r="E41" s="115">
        <v>362176.15</v>
      </c>
      <c r="F41" s="126">
        <f>D41-E41</f>
        <v>23.849999999976717</v>
      </c>
    </row>
    <row r="42" spans="1:6" s="3" customFormat="1" ht="36" customHeight="1">
      <c r="A42" s="65" t="s">
        <v>199</v>
      </c>
      <c r="B42" s="61" t="s">
        <v>3</v>
      </c>
      <c r="C42" s="12" t="s">
        <v>180</v>
      </c>
      <c r="D42" s="123">
        <v>362200</v>
      </c>
      <c r="E42" s="115">
        <v>362176.15</v>
      </c>
      <c r="F42" s="126">
        <f>D42-E42</f>
        <v>23.849999999976717</v>
      </c>
    </row>
    <row r="43" spans="1:6" s="3" customFormat="1" ht="13.5" customHeight="1">
      <c r="A43" s="133" t="s">
        <v>124</v>
      </c>
      <c r="B43" s="61" t="s">
        <v>3</v>
      </c>
      <c r="C43" s="12" t="s">
        <v>123</v>
      </c>
      <c r="D43" s="123">
        <v>20000</v>
      </c>
      <c r="E43" s="115">
        <v>20000</v>
      </c>
      <c r="F43" s="126" t="s">
        <v>81</v>
      </c>
    </row>
    <row r="44" spans="1:6" s="3" customFormat="1" ht="60" customHeight="1">
      <c r="A44" s="133" t="s">
        <v>396</v>
      </c>
      <c r="B44" s="61" t="s">
        <v>3</v>
      </c>
      <c r="C44" s="12" t="s">
        <v>395</v>
      </c>
      <c r="D44" s="123">
        <v>20000</v>
      </c>
      <c r="E44" s="115">
        <v>20000</v>
      </c>
      <c r="F44" s="126" t="s">
        <v>81</v>
      </c>
    </row>
    <row r="45" spans="1:6" s="3" customFormat="1" ht="60" customHeight="1">
      <c r="A45" s="133" t="s">
        <v>397</v>
      </c>
      <c r="B45" s="61" t="s">
        <v>3</v>
      </c>
      <c r="C45" s="12" t="s">
        <v>398</v>
      </c>
      <c r="D45" s="123">
        <v>20000</v>
      </c>
      <c r="E45" s="115">
        <v>20000</v>
      </c>
      <c r="F45" s="126" t="s">
        <v>81</v>
      </c>
    </row>
    <row r="46" spans="1:6" s="3" customFormat="1" ht="11.25">
      <c r="A46" s="65" t="s">
        <v>23</v>
      </c>
      <c r="B46" s="61" t="s">
        <v>3</v>
      </c>
      <c r="C46" s="12" t="s">
        <v>102</v>
      </c>
      <c r="D46" s="123">
        <v>2173100</v>
      </c>
      <c r="E46" s="115">
        <v>2172995.52</v>
      </c>
      <c r="F46" s="126">
        <f>D46-E46</f>
        <v>104.47999999998137</v>
      </c>
    </row>
    <row r="47" spans="1:6" s="3" customFormat="1" ht="33.75">
      <c r="A47" s="65" t="s">
        <v>24</v>
      </c>
      <c r="B47" s="61" t="s">
        <v>3</v>
      </c>
      <c r="C47" s="12" t="s">
        <v>103</v>
      </c>
      <c r="D47" s="123">
        <v>2173100</v>
      </c>
      <c r="E47" s="115">
        <v>2172995.52</v>
      </c>
      <c r="F47" s="126">
        <f t="shared" ref="F47" si="3">D47-E47</f>
        <v>104.47999999998137</v>
      </c>
    </row>
    <row r="48" spans="1:6" s="3" customFormat="1" ht="22.5">
      <c r="A48" s="65" t="s">
        <v>25</v>
      </c>
      <c r="B48" s="61" t="s">
        <v>3</v>
      </c>
      <c r="C48" s="12" t="s">
        <v>104</v>
      </c>
      <c r="D48" s="123">
        <v>922300</v>
      </c>
      <c r="E48" s="115">
        <v>922300</v>
      </c>
      <c r="F48" s="126" t="s">
        <v>81</v>
      </c>
    </row>
    <row r="49" spans="1:6" s="3" customFormat="1" ht="22.5">
      <c r="A49" s="65" t="s">
        <v>26</v>
      </c>
      <c r="B49" s="61" t="s">
        <v>3</v>
      </c>
      <c r="C49" s="12" t="s">
        <v>105</v>
      </c>
      <c r="D49" s="123">
        <v>922300</v>
      </c>
      <c r="E49" s="115">
        <v>922300</v>
      </c>
      <c r="F49" s="126" t="s">
        <v>81</v>
      </c>
    </row>
    <row r="50" spans="1:6" s="3" customFormat="1" ht="22.5">
      <c r="A50" s="65" t="s">
        <v>194</v>
      </c>
      <c r="B50" s="61" t="s">
        <v>3</v>
      </c>
      <c r="C50" s="12" t="s">
        <v>106</v>
      </c>
      <c r="D50" s="123">
        <v>922300</v>
      </c>
      <c r="E50" s="115">
        <v>922300</v>
      </c>
      <c r="F50" s="126" t="s">
        <v>81</v>
      </c>
    </row>
    <row r="51" spans="1:6" s="3" customFormat="1" ht="22.5">
      <c r="A51" s="65" t="s">
        <v>27</v>
      </c>
      <c r="B51" s="61" t="s">
        <v>3</v>
      </c>
      <c r="C51" s="12" t="s">
        <v>107</v>
      </c>
      <c r="D51" s="123">
        <v>175000</v>
      </c>
      <c r="E51" s="115">
        <v>175000</v>
      </c>
      <c r="F51" s="126" t="s">
        <v>81</v>
      </c>
    </row>
    <row r="52" spans="1:6" s="3" customFormat="1" ht="33.75">
      <c r="A52" s="65" t="s">
        <v>28</v>
      </c>
      <c r="B52" s="61" t="s">
        <v>3</v>
      </c>
      <c r="C52" s="12" t="s">
        <v>108</v>
      </c>
      <c r="D52" s="123">
        <v>174800</v>
      </c>
      <c r="E52" s="115">
        <v>174800</v>
      </c>
      <c r="F52" s="126" t="s">
        <v>81</v>
      </c>
    </row>
    <row r="53" spans="1:6" s="3" customFormat="1" ht="45">
      <c r="A53" s="65" t="s">
        <v>193</v>
      </c>
      <c r="B53" s="61" t="s">
        <v>3</v>
      </c>
      <c r="C53" s="12" t="s">
        <v>109</v>
      </c>
      <c r="D53" s="123">
        <v>174800</v>
      </c>
      <c r="E53" s="115">
        <v>174800</v>
      </c>
      <c r="F53" s="126" t="s">
        <v>81</v>
      </c>
    </row>
    <row r="54" spans="1:6" s="3" customFormat="1" ht="33.75">
      <c r="A54" s="65" t="s">
        <v>119</v>
      </c>
      <c r="B54" s="61" t="s">
        <v>3</v>
      </c>
      <c r="C54" s="12" t="s">
        <v>110</v>
      </c>
      <c r="D54" s="123">
        <v>200</v>
      </c>
      <c r="E54" s="115">
        <v>200</v>
      </c>
      <c r="F54" s="126" t="s">
        <v>81</v>
      </c>
    </row>
    <row r="55" spans="1:6" s="3" customFormat="1" ht="33.75">
      <c r="A55" s="65" t="s">
        <v>198</v>
      </c>
      <c r="B55" s="61" t="s">
        <v>3</v>
      </c>
      <c r="C55" s="12" t="s">
        <v>111</v>
      </c>
      <c r="D55" s="123">
        <v>200</v>
      </c>
      <c r="E55" s="115">
        <v>200</v>
      </c>
      <c r="F55" s="126" t="s">
        <v>81</v>
      </c>
    </row>
    <row r="56" spans="1:6" s="10" customFormat="1">
      <c r="A56" s="67" t="s">
        <v>29</v>
      </c>
      <c r="B56" s="61" t="s">
        <v>3</v>
      </c>
      <c r="C56" s="11" t="s">
        <v>112</v>
      </c>
      <c r="D56" s="123">
        <v>1075800</v>
      </c>
      <c r="E56" s="115">
        <v>1075695.52</v>
      </c>
      <c r="F56" s="126">
        <f>D56-E56</f>
        <v>104.47999999998137</v>
      </c>
    </row>
    <row r="57" spans="1:6" s="10" customFormat="1" ht="47.25" customHeight="1">
      <c r="A57" s="67" t="s">
        <v>365</v>
      </c>
      <c r="B57" s="61" t="s">
        <v>3</v>
      </c>
      <c r="C57" s="11" t="s">
        <v>363</v>
      </c>
      <c r="D57" s="123">
        <v>100000</v>
      </c>
      <c r="E57" s="115">
        <v>100000</v>
      </c>
      <c r="F57" s="126" t="s">
        <v>81</v>
      </c>
    </row>
    <row r="58" spans="1:6" s="10" customFormat="1" ht="56.25">
      <c r="A58" s="67" t="s">
        <v>366</v>
      </c>
      <c r="B58" s="61" t="s">
        <v>3</v>
      </c>
      <c r="C58" s="11" t="s">
        <v>364</v>
      </c>
      <c r="D58" s="123">
        <v>100000</v>
      </c>
      <c r="E58" s="115">
        <v>100000</v>
      </c>
      <c r="F58" s="126" t="s">
        <v>81</v>
      </c>
    </row>
    <row r="59" spans="1:6" s="10" customFormat="1" ht="22.5">
      <c r="A59" s="67" t="s">
        <v>30</v>
      </c>
      <c r="B59" s="61" t="s">
        <v>3</v>
      </c>
      <c r="C59" s="11" t="s">
        <v>113</v>
      </c>
      <c r="D59" s="123">
        <v>975800</v>
      </c>
      <c r="E59" s="115">
        <v>975695.52</v>
      </c>
      <c r="F59" s="126">
        <f>D59-E59</f>
        <v>104.47999999998137</v>
      </c>
    </row>
    <row r="60" spans="1:6" s="3" customFormat="1" ht="28.5" customHeight="1" thickBot="1">
      <c r="A60" s="65" t="s">
        <v>192</v>
      </c>
      <c r="B60" s="62" t="s">
        <v>3</v>
      </c>
      <c r="C60" s="63" t="s">
        <v>114</v>
      </c>
      <c r="D60" s="125">
        <v>975800</v>
      </c>
      <c r="E60" s="129">
        <v>975695.52</v>
      </c>
      <c r="F60" s="178">
        <f>D60-E60</f>
        <v>104.47999999998137</v>
      </c>
    </row>
    <row r="61" spans="1:6" s="10" customFormat="1">
      <c r="A61" s="14"/>
      <c r="D61" s="3"/>
      <c r="E61" s="3"/>
    </row>
    <row r="68" spans="4:4">
      <c r="D68" s="138"/>
    </row>
  </sheetData>
  <mergeCells count="15">
    <mergeCell ref="C1:F1"/>
    <mergeCell ref="A12:F12"/>
    <mergeCell ref="A3:E3"/>
    <mergeCell ref="B4:C4"/>
    <mergeCell ref="A7:C7"/>
    <mergeCell ref="A8:D8"/>
    <mergeCell ref="D4:E4"/>
    <mergeCell ref="B9:C9"/>
    <mergeCell ref="F8:F9"/>
    <mergeCell ref="F16:F17"/>
    <mergeCell ref="A16:A17"/>
    <mergeCell ref="B16:B17"/>
    <mergeCell ref="C16:C17"/>
    <mergeCell ref="D16:D17"/>
    <mergeCell ref="E16:E17"/>
  </mergeCells>
  <phoneticPr fontId="13" type="noConversion"/>
  <pageMargins left="0.78740157480314965" right="0.31496062992125984" top="0.39370078740157483" bottom="0.39370078740157483" header="0.19685039370078741" footer="0.19685039370078741"/>
  <pageSetup paperSize="9" scale="8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6"/>
  <sheetViews>
    <sheetView tabSelected="1" topLeftCell="A182" zoomScale="150" zoomScaleNormal="150" zoomScaleSheetLayoutView="100" workbookViewId="0">
      <selection activeCell="C184" sqref="C184"/>
    </sheetView>
  </sheetViews>
  <sheetFormatPr defaultColWidth="8.85546875" defaultRowHeight="11.25"/>
  <cols>
    <col min="1" max="1" width="34" style="28" customWidth="1"/>
    <col min="2" max="2" width="4.5703125" style="17" customWidth="1"/>
    <col min="3" max="3" width="21.42578125" style="17" customWidth="1"/>
    <col min="4" max="4" width="10.85546875" style="17" customWidth="1"/>
    <col min="5" max="5" width="11" style="17" customWidth="1"/>
    <col min="6" max="6" width="11.42578125" style="17" customWidth="1"/>
    <col min="7" max="8" width="10" style="17" bestFit="1" customWidth="1"/>
    <col min="9" max="16384" width="8.85546875" style="17"/>
  </cols>
  <sheetData>
    <row r="1" spans="1:9">
      <c r="E1" s="213" t="s">
        <v>87</v>
      </c>
      <c r="F1" s="213"/>
    </row>
    <row r="2" spans="1:9" ht="21.6" customHeight="1">
      <c r="A2" s="212" t="s">
        <v>31</v>
      </c>
      <c r="B2" s="212"/>
      <c r="C2" s="212"/>
      <c r="D2" s="212"/>
      <c r="E2" s="212"/>
      <c r="F2" s="212"/>
    </row>
    <row r="3" spans="1:9" ht="60" customHeight="1">
      <c r="A3" s="173" t="s">
        <v>8</v>
      </c>
      <c r="B3" s="173" t="s">
        <v>9</v>
      </c>
      <c r="C3" s="173" t="s">
        <v>32</v>
      </c>
      <c r="D3" s="173" t="s">
        <v>76</v>
      </c>
      <c r="E3" s="173" t="s">
        <v>34</v>
      </c>
      <c r="F3" s="173" t="s">
        <v>58</v>
      </c>
    </row>
    <row r="4" spans="1:9" s="29" customFormat="1" ht="12" thickBot="1">
      <c r="A4" s="68">
        <v>1</v>
      </c>
      <c r="B4" s="130">
        <v>2</v>
      </c>
      <c r="C4" s="130">
        <v>3</v>
      </c>
      <c r="D4" s="130" t="s">
        <v>13</v>
      </c>
      <c r="E4" s="130" t="s">
        <v>14</v>
      </c>
      <c r="F4" s="130" t="s">
        <v>35</v>
      </c>
    </row>
    <row r="5" spans="1:9" ht="12.75">
      <c r="A5" s="172" t="s">
        <v>77</v>
      </c>
      <c r="B5" s="69">
        <v>200</v>
      </c>
      <c r="C5" s="70" t="s">
        <v>15</v>
      </c>
      <c r="D5" s="71">
        <f>D7</f>
        <v>13029400</v>
      </c>
      <c r="E5" s="180">
        <f>E7</f>
        <v>12231537.73</v>
      </c>
      <c r="F5" s="72">
        <f t="shared" ref="F5:F27" si="0">D5-E5</f>
        <v>797862.26999999955</v>
      </c>
      <c r="G5" s="30"/>
      <c r="H5" s="30"/>
    </row>
    <row r="6" spans="1:9">
      <c r="A6" s="87" t="s">
        <v>0</v>
      </c>
      <c r="B6" s="73"/>
      <c r="C6" s="44"/>
      <c r="D6" s="43"/>
      <c r="E6" s="181"/>
      <c r="F6" s="74"/>
      <c r="H6" s="30"/>
    </row>
    <row r="7" spans="1:9" ht="27.75" customHeight="1">
      <c r="A7" s="145" t="s">
        <v>175</v>
      </c>
      <c r="B7" s="75">
        <v>200</v>
      </c>
      <c r="C7" s="147" t="s">
        <v>219</v>
      </c>
      <c r="D7" s="146">
        <f>D8+D67+D77+D91+D114+D150+D176</f>
        <v>13029400</v>
      </c>
      <c r="E7" s="182">
        <f>E8+E67+E77+E91+E114+E150+E176</f>
        <v>12231537.73</v>
      </c>
      <c r="F7" s="76">
        <f>D7-E7</f>
        <v>797862.26999999955</v>
      </c>
      <c r="H7" s="30"/>
    </row>
    <row r="8" spans="1:9" ht="16.5" customHeight="1">
      <c r="A8" s="86" t="s">
        <v>59</v>
      </c>
      <c r="B8" s="75">
        <v>200</v>
      </c>
      <c r="C8" s="45" t="s">
        <v>220</v>
      </c>
      <c r="D8" s="150">
        <f>D9+D17+D33+D38</f>
        <v>4349500</v>
      </c>
      <c r="E8" s="183">
        <f>E9+E17+E38</f>
        <v>4343690.95</v>
      </c>
      <c r="F8" s="76">
        <f t="shared" si="0"/>
        <v>5809.0499999998137</v>
      </c>
      <c r="H8" s="33"/>
      <c r="I8" s="30"/>
    </row>
    <row r="9" spans="1:9" ht="33.75">
      <c r="A9" s="88" t="s">
        <v>60</v>
      </c>
      <c r="B9" s="77">
        <v>200</v>
      </c>
      <c r="C9" s="41" t="s">
        <v>221</v>
      </c>
      <c r="D9" s="151">
        <f t="shared" ref="D9:E11" si="1">D10</f>
        <v>873700</v>
      </c>
      <c r="E9" s="151">
        <f t="shared" si="1"/>
        <v>873538.9800000001</v>
      </c>
      <c r="F9" s="78">
        <f t="shared" si="0"/>
        <v>161.01999999990221</v>
      </c>
      <c r="H9" s="30"/>
    </row>
    <row r="10" spans="1:9" ht="30" customHeight="1">
      <c r="A10" s="179" t="s">
        <v>216</v>
      </c>
      <c r="B10" s="77">
        <v>200</v>
      </c>
      <c r="C10" s="18" t="s">
        <v>222</v>
      </c>
      <c r="D10" s="151">
        <f t="shared" si="1"/>
        <v>873700</v>
      </c>
      <c r="E10" s="151">
        <f t="shared" si="1"/>
        <v>873538.9800000001</v>
      </c>
      <c r="F10" s="78">
        <f t="shared" si="0"/>
        <v>161.01999999990221</v>
      </c>
      <c r="H10" s="30"/>
    </row>
    <row r="11" spans="1:9" ht="17.25" customHeight="1">
      <c r="A11" s="89" t="s">
        <v>140</v>
      </c>
      <c r="B11" s="79">
        <v>200</v>
      </c>
      <c r="C11" s="18" t="s">
        <v>223</v>
      </c>
      <c r="D11" s="42">
        <f t="shared" si="1"/>
        <v>873700</v>
      </c>
      <c r="E11" s="42">
        <f t="shared" si="1"/>
        <v>873538.9800000001</v>
      </c>
      <c r="F11" s="80">
        <f t="shared" si="0"/>
        <v>161.01999999990221</v>
      </c>
      <c r="H11" s="30"/>
    </row>
    <row r="12" spans="1:9" ht="80.25" customHeight="1">
      <c r="A12" s="89" t="s">
        <v>217</v>
      </c>
      <c r="B12" s="79">
        <v>200</v>
      </c>
      <c r="C12" s="18" t="s">
        <v>224</v>
      </c>
      <c r="D12" s="42">
        <f>D14+D15+D16</f>
        <v>873700</v>
      </c>
      <c r="E12" s="42">
        <f>E14+E16+E15</f>
        <v>873538.9800000001</v>
      </c>
      <c r="F12" s="80">
        <f t="shared" si="0"/>
        <v>161.01999999990221</v>
      </c>
      <c r="H12" s="30"/>
    </row>
    <row r="13" spans="1:9" ht="32.25" customHeight="1">
      <c r="A13" s="89" t="s">
        <v>402</v>
      </c>
      <c r="B13" s="79">
        <v>200</v>
      </c>
      <c r="C13" s="18" t="s">
        <v>401</v>
      </c>
      <c r="D13" s="42">
        <f>SUM(D14:D16)</f>
        <v>873700</v>
      </c>
      <c r="E13" s="42">
        <v>873538.98</v>
      </c>
      <c r="F13" s="80">
        <f t="shared" ref="F13" si="2">D13-E13</f>
        <v>161.02000000001863</v>
      </c>
      <c r="H13" s="30"/>
    </row>
    <row r="14" spans="1:9" ht="27.75" customHeight="1">
      <c r="A14" s="89" t="s">
        <v>218</v>
      </c>
      <c r="B14" s="81">
        <v>200</v>
      </c>
      <c r="C14" s="18" t="s">
        <v>225</v>
      </c>
      <c r="D14" s="9">
        <v>640500</v>
      </c>
      <c r="E14" s="9">
        <v>640407.81000000006</v>
      </c>
      <c r="F14" s="80">
        <f t="shared" si="0"/>
        <v>92.189999999944121</v>
      </c>
      <c r="H14" s="30"/>
    </row>
    <row r="15" spans="1:9" ht="39.75" customHeight="1">
      <c r="A15" s="142" t="s">
        <v>141</v>
      </c>
      <c r="B15" s="79">
        <v>200</v>
      </c>
      <c r="C15" s="18" t="s">
        <v>226</v>
      </c>
      <c r="D15" s="16">
        <v>41000</v>
      </c>
      <c r="E15" s="137">
        <v>40936</v>
      </c>
      <c r="F15" s="80">
        <f t="shared" si="0"/>
        <v>64</v>
      </c>
      <c r="H15" s="30"/>
    </row>
    <row r="16" spans="1:9" ht="54.75" customHeight="1">
      <c r="A16" s="90" t="s">
        <v>228</v>
      </c>
      <c r="B16" s="79">
        <v>200</v>
      </c>
      <c r="C16" s="18" t="s">
        <v>227</v>
      </c>
      <c r="D16" s="16">
        <v>192200</v>
      </c>
      <c r="E16" s="137">
        <v>192195.17</v>
      </c>
      <c r="F16" s="80">
        <f>D16-E16</f>
        <v>4.8299999999871943</v>
      </c>
      <c r="H16" s="30"/>
    </row>
    <row r="17" spans="1:8" ht="51" customHeight="1">
      <c r="A17" s="89" t="s">
        <v>61</v>
      </c>
      <c r="B17" s="79">
        <v>200</v>
      </c>
      <c r="C17" s="31" t="s">
        <v>229</v>
      </c>
      <c r="D17" s="32">
        <f>D18+D28</f>
        <v>3193700</v>
      </c>
      <c r="E17" s="13">
        <f>E18+E28</f>
        <v>3193262.33</v>
      </c>
      <c r="F17" s="80">
        <f t="shared" si="0"/>
        <v>437.66999999992549</v>
      </c>
      <c r="H17" s="30"/>
    </row>
    <row r="18" spans="1:8" ht="39.75" customHeight="1">
      <c r="A18" s="89" t="s">
        <v>231</v>
      </c>
      <c r="B18" s="79">
        <v>200</v>
      </c>
      <c r="C18" s="18" t="s">
        <v>230</v>
      </c>
      <c r="D18" s="32">
        <f>D19</f>
        <v>3193500</v>
      </c>
      <c r="E18" s="13">
        <f>E19</f>
        <v>3193062.33</v>
      </c>
      <c r="F18" s="80">
        <f t="shared" si="0"/>
        <v>437.66999999992549</v>
      </c>
      <c r="H18" s="30"/>
    </row>
    <row r="19" spans="1:8" ht="37.5" customHeight="1">
      <c r="A19" s="89" t="s">
        <v>155</v>
      </c>
      <c r="B19" s="79">
        <v>200</v>
      </c>
      <c r="C19" s="18" t="s">
        <v>232</v>
      </c>
      <c r="D19" s="13">
        <f>D20+D25</f>
        <v>3193500</v>
      </c>
      <c r="E19" s="13">
        <f>E20+E25</f>
        <v>3193062.33</v>
      </c>
      <c r="F19" s="80">
        <f t="shared" si="0"/>
        <v>437.66999999992549</v>
      </c>
      <c r="H19" s="30"/>
    </row>
    <row r="20" spans="1:8" ht="103.5" customHeight="1">
      <c r="A20" s="89" t="s">
        <v>239</v>
      </c>
      <c r="B20" s="79">
        <v>200</v>
      </c>
      <c r="C20" s="18" t="s">
        <v>238</v>
      </c>
      <c r="D20" s="13">
        <f>D22+D23+D24</f>
        <v>2508300</v>
      </c>
      <c r="E20" s="13">
        <f>E22+E24+E23</f>
        <v>2508196.83</v>
      </c>
      <c r="F20" s="80">
        <f t="shared" si="0"/>
        <v>103.16999999992549</v>
      </c>
      <c r="H20" s="30"/>
    </row>
    <row r="21" spans="1:8" ht="32.25" customHeight="1">
      <c r="A21" s="89" t="s">
        <v>402</v>
      </c>
      <c r="B21" s="79">
        <v>200</v>
      </c>
      <c r="C21" s="18" t="s">
        <v>407</v>
      </c>
      <c r="D21" s="13">
        <v>2508300</v>
      </c>
      <c r="E21" s="13">
        <v>2508196.83</v>
      </c>
      <c r="F21" s="80">
        <v>103.17</v>
      </c>
      <c r="H21" s="30"/>
    </row>
    <row r="22" spans="1:8" s="35" customFormat="1" ht="28.5" customHeight="1">
      <c r="A22" s="89" t="s">
        <v>234</v>
      </c>
      <c r="B22" s="79">
        <v>200</v>
      </c>
      <c r="C22" s="18" t="s">
        <v>233</v>
      </c>
      <c r="D22" s="13">
        <v>1830400</v>
      </c>
      <c r="E22" s="13">
        <v>1830393.15</v>
      </c>
      <c r="F22" s="80">
        <f t="shared" si="0"/>
        <v>6.8500000000931323</v>
      </c>
      <c r="H22" s="36"/>
    </row>
    <row r="23" spans="1:8" s="35" customFormat="1" ht="39" customHeight="1">
      <c r="A23" s="142" t="s">
        <v>141</v>
      </c>
      <c r="B23" s="79">
        <v>200</v>
      </c>
      <c r="C23" s="18" t="s">
        <v>235</v>
      </c>
      <c r="D23" s="16">
        <v>135300</v>
      </c>
      <c r="E23" s="137">
        <v>135229.32999999999</v>
      </c>
      <c r="F23" s="80">
        <f t="shared" si="0"/>
        <v>70.670000000012806</v>
      </c>
      <c r="H23" s="36"/>
    </row>
    <row r="24" spans="1:8" s="35" customFormat="1" ht="54" customHeight="1">
      <c r="A24" s="90" t="s">
        <v>228</v>
      </c>
      <c r="B24" s="79">
        <v>200</v>
      </c>
      <c r="C24" s="18" t="s">
        <v>236</v>
      </c>
      <c r="D24" s="16">
        <v>542600</v>
      </c>
      <c r="E24" s="137">
        <v>542574.35</v>
      </c>
      <c r="F24" s="80">
        <f>D24-E24</f>
        <v>25.650000000023283</v>
      </c>
      <c r="H24" s="36"/>
    </row>
    <row r="25" spans="1:8" s="35" customFormat="1" ht="99" customHeight="1">
      <c r="A25" s="90" t="s">
        <v>240</v>
      </c>
      <c r="B25" s="79">
        <v>200</v>
      </c>
      <c r="C25" s="18" t="s">
        <v>237</v>
      </c>
      <c r="D25" s="16">
        <f>D27</f>
        <v>685200</v>
      </c>
      <c r="E25" s="137">
        <f>E27</f>
        <v>684865.5</v>
      </c>
      <c r="F25" s="80">
        <f t="shared" si="0"/>
        <v>334.5</v>
      </c>
      <c r="H25" s="36"/>
    </row>
    <row r="26" spans="1:8" s="35" customFormat="1" ht="40.5" customHeight="1">
      <c r="A26" s="90" t="s">
        <v>403</v>
      </c>
      <c r="B26" s="79">
        <v>200</v>
      </c>
      <c r="C26" s="18" t="s">
        <v>408</v>
      </c>
      <c r="D26" s="16">
        <v>685200</v>
      </c>
      <c r="E26" s="137">
        <v>684865.5</v>
      </c>
      <c r="F26" s="80">
        <v>334.5</v>
      </c>
      <c r="H26" s="36"/>
    </row>
    <row r="27" spans="1:8" s="35" customFormat="1" ht="37.5" customHeight="1">
      <c r="A27" s="65" t="s">
        <v>162</v>
      </c>
      <c r="B27" s="79">
        <v>200</v>
      </c>
      <c r="C27" s="18" t="s">
        <v>241</v>
      </c>
      <c r="D27" s="16">
        <v>685200</v>
      </c>
      <c r="E27" s="137">
        <v>684865.5</v>
      </c>
      <c r="F27" s="80">
        <f t="shared" si="0"/>
        <v>334.5</v>
      </c>
      <c r="H27" s="36"/>
    </row>
    <row r="28" spans="1:8" s="35" customFormat="1" ht="33.75">
      <c r="A28" s="66" t="s">
        <v>250</v>
      </c>
      <c r="B28" s="79">
        <v>200</v>
      </c>
      <c r="C28" s="18" t="s">
        <v>242</v>
      </c>
      <c r="D28" s="16">
        <f>D29</f>
        <v>200</v>
      </c>
      <c r="E28" s="137">
        <f>E29</f>
        <v>200</v>
      </c>
      <c r="F28" s="80" t="s">
        <v>81</v>
      </c>
      <c r="H28" s="36"/>
    </row>
    <row r="29" spans="1:8" ht="13.5" customHeight="1">
      <c r="A29" s="66" t="s">
        <v>246</v>
      </c>
      <c r="B29" s="79">
        <v>200</v>
      </c>
      <c r="C29" s="31" t="s">
        <v>247</v>
      </c>
      <c r="D29" s="32">
        <f t="shared" ref="D29:E29" si="3">D30</f>
        <v>200</v>
      </c>
      <c r="E29" s="13">
        <f t="shared" si="3"/>
        <v>200</v>
      </c>
      <c r="F29" s="80" t="s">
        <v>81</v>
      </c>
      <c r="H29" s="30"/>
    </row>
    <row r="30" spans="1:8" ht="137.25" customHeight="1">
      <c r="A30" s="65" t="s">
        <v>244</v>
      </c>
      <c r="B30" s="79">
        <v>200</v>
      </c>
      <c r="C30" s="31" t="s">
        <v>243</v>
      </c>
      <c r="D30" s="16">
        <f>D32</f>
        <v>200</v>
      </c>
      <c r="E30" s="137">
        <f>E32</f>
        <v>200</v>
      </c>
      <c r="F30" s="80" t="s">
        <v>81</v>
      </c>
      <c r="H30" s="30"/>
    </row>
    <row r="31" spans="1:8" ht="38.25" customHeight="1">
      <c r="A31" s="65" t="s">
        <v>403</v>
      </c>
      <c r="B31" s="79">
        <v>201</v>
      </c>
      <c r="C31" s="31" t="s">
        <v>409</v>
      </c>
      <c r="D31" s="16">
        <v>200</v>
      </c>
      <c r="E31" s="137">
        <v>200</v>
      </c>
      <c r="F31" s="80" t="s">
        <v>81</v>
      </c>
      <c r="H31" s="30"/>
    </row>
    <row r="32" spans="1:8" ht="33.75">
      <c r="A32" s="65" t="s">
        <v>162</v>
      </c>
      <c r="B32" s="79">
        <v>200</v>
      </c>
      <c r="C32" s="31" t="s">
        <v>245</v>
      </c>
      <c r="D32" s="16">
        <v>200</v>
      </c>
      <c r="E32" s="137">
        <v>200</v>
      </c>
      <c r="F32" s="80" t="s">
        <v>81</v>
      </c>
      <c r="H32" s="30"/>
    </row>
    <row r="33" spans="1:8" ht="14.25" customHeight="1">
      <c r="A33" s="66" t="s">
        <v>62</v>
      </c>
      <c r="B33" s="82">
        <v>200</v>
      </c>
      <c r="C33" s="15" t="s">
        <v>248</v>
      </c>
      <c r="D33" s="16">
        <f>D34</f>
        <v>5000</v>
      </c>
      <c r="E33" s="137" t="s">
        <v>81</v>
      </c>
      <c r="F33" s="80">
        <f t="shared" ref="F33:F37" si="4">D33</f>
        <v>5000</v>
      </c>
      <c r="H33" s="30"/>
    </row>
    <row r="34" spans="1:8" ht="35.25" customHeight="1">
      <c r="A34" s="66" t="s">
        <v>250</v>
      </c>
      <c r="B34" s="82">
        <v>200</v>
      </c>
      <c r="C34" s="15" t="s">
        <v>249</v>
      </c>
      <c r="D34" s="16">
        <f>D35</f>
        <v>5000</v>
      </c>
      <c r="E34" s="137" t="str">
        <f>E35</f>
        <v>-</v>
      </c>
      <c r="F34" s="80">
        <f t="shared" si="4"/>
        <v>5000</v>
      </c>
      <c r="H34" s="30"/>
    </row>
    <row r="35" spans="1:8" ht="25.5" customHeight="1">
      <c r="A35" s="144" t="s">
        <v>176</v>
      </c>
      <c r="B35" s="82">
        <v>200</v>
      </c>
      <c r="C35" s="15" t="s">
        <v>252</v>
      </c>
      <c r="D35" s="16">
        <f>D36</f>
        <v>5000</v>
      </c>
      <c r="E35" s="137" t="s">
        <v>81</v>
      </c>
      <c r="F35" s="80">
        <f>D35</f>
        <v>5000</v>
      </c>
      <c r="H35" s="30"/>
    </row>
    <row r="36" spans="1:8" ht="69.75" customHeight="1">
      <c r="A36" s="143" t="s">
        <v>143</v>
      </c>
      <c r="B36" s="82">
        <v>200</v>
      </c>
      <c r="C36" s="15" t="s">
        <v>251</v>
      </c>
      <c r="D36" s="16">
        <f>D37</f>
        <v>5000</v>
      </c>
      <c r="E36" s="137" t="s">
        <v>81</v>
      </c>
      <c r="F36" s="80">
        <f t="shared" si="4"/>
        <v>5000</v>
      </c>
      <c r="H36" s="30"/>
    </row>
    <row r="37" spans="1:8">
      <c r="A37" s="66" t="s">
        <v>117</v>
      </c>
      <c r="B37" s="82">
        <v>200</v>
      </c>
      <c r="C37" s="15" t="s">
        <v>253</v>
      </c>
      <c r="D37" s="16">
        <v>5000</v>
      </c>
      <c r="E37" s="137" t="s">
        <v>81</v>
      </c>
      <c r="F37" s="80">
        <f t="shared" si="4"/>
        <v>5000</v>
      </c>
      <c r="H37" s="30"/>
    </row>
    <row r="38" spans="1:8" ht="18" customHeight="1">
      <c r="A38" s="66" t="s">
        <v>125</v>
      </c>
      <c r="B38" s="82">
        <v>200</v>
      </c>
      <c r="C38" s="15" t="s">
        <v>254</v>
      </c>
      <c r="D38" s="16">
        <f>D39+D47+D62</f>
        <v>277100</v>
      </c>
      <c r="E38" s="137">
        <f>E39+E47+E62</f>
        <v>276889.64</v>
      </c>
      <c r="F38" s="80">
        <f>D38-E38</f>
        <v>210.35999999998603</v>
      </c>
      <c r="H38" s="30"/>
    </row>
    <row r="39" spans="1:8" ht="42" customHeight="1">
      <c r="A39" s="89" t="s">
        <v>231</v>
      </c>
      <c r="B39" s="82">
        <v>200</v>
      </c>
      <c r="C39" s="15" t="s">
        <v>255</v>
      </c>
      <c r="D39" s="16">
        <f>D40</f>
        <v>65500</v>
      </c>
      <c r="E39" s="137">
        <f>E40</f>
        <v>65459</v>
      </c>
      <c r="F39" s="80">
        <f>D39-E39</f>
        <v>41</v>
      </c>
      <c r="H39" s="30"/>
    </row>
    <row r="40" spans="1:8" ht="36" customHeight="1">
      <c r="A40" s="89" t="s">
        <v>155</v>
      </c>
      <c r="B40" s="82">
        <v>200</v>
      </c>
      <c r="C40" s="15" t="s">
        <v>256</v>
      </c>
      <c r="D40" s="16">
        <f>D41+D43</f>
        <v>65500</v>
      </c>
      <c r="E40" s="137">
        <f>E41+E43</f>
        <v>65459</v>
      </c>
      <c r="F40" s="80">
        <f t="shared" ref="F40:F48" si="5">D40-E40</f>
        <v>41</v>
      </c>
      <c r="H40" s="30"/>
    </row>
    <row r="41" spans="1:8" ht="159.75" customHeight="1">
      <c r="A41" s="65" t="s">
        <v>142</v>
      </c>
      <c r="B41" s="82">
        <v>200</v>
      </c>
      <c r="C41" s="15" t="s">
        <v>257</v>
      </c>
      <c r="D41" s="16">
        <f t="shared" ref="D41:E41" si="6">D42</f>
        <v>35700</v>
      </c>
      <c r="E41" s="137">
        <f t="shared" si="6"/>
        <v>35700</v>
      </c>
      <c r="F41" s="80" t="s">
        <v>81</v>
      </c>
      <c r="H41" s="30"/>
    </row>
    <row r="42" spans="1:8" ht="14.25" customHeight="1">
      <c r="A42" s="66" t="s">
        <v>29</v>
      </c>
      <c r="B42" s="82">
        <v>200</v>
      </c>
      <c r="C42" s="15" t="s">
        <v>258</v>
      </c>
      <c r="D42" s="16">
        <v>35700</v>
      </c>
      <c r="E42" s="137">
        <v>35700</v>
      </c>
      <c r="F42" s="80" t="s">
        <v>81</v>
      </c>
      <c r="H42" s="30"/>
    </row>
    <row r="43" spans="1:8" ht="79.5" customHeight="1">
      <c r="A43" s="66" t="s">
        <v>144</v>
      </c>
      <c r="B43" s="82">
        <v>200</v>
      </c>
      <c r="C43" s="15" t="s">
        <v>259</v>
      </c>
      <c r="D43" s="16">
        <f>D45+D46</f>
        <v>29800</v>
      </c>
      <c r="E43" s="137">
        <f>E45+E46</f>
        <v>29759</v>
      </c>
      <c r="F43" s="80">
        <f t="shared" si="5"/>
        <v>41</v>
      </c>
      <c r="H43" s="30"/>
    </row>
    <row r="44" spans="1:8" ht="24.75" customHeight="1">
      <c r="A44" s="190" t="s">
        <v>404</v>
      </c>
      <c r="B44" s="82">
        <v>200</v>
      </c>
      <c r="C44" s="15" t="s">
        <v>410</v>
      </c>
      <c r="D44" s="16">
        <v>29800</v>
      </c>
      <c r="E44" s="137">
        <v>29759</v>
      </c>
      <c r="F44" s="80">
        <v>41</v>
      </c>
      <c r="H44" s="30"/>
    </row>
    <row r="45" spans="1:8" ht="24" customHeight="1">
      <c r="A45" s="65" t="s">
        <v>177</v>
      </c>
      <c r="B45" s="82">
        <v>200</v>
      </c>
      <c r="C45" s="15" t="s">
        <v>260</v>
      </c>
      <c r="D45" s="16">
        <v>28800</v>
      </c>
      <c r="E45" s="137">
        <v>28761</v>
      </c>
      <c r="F45" s="80">
        <f t="shared" si="5"/>
        <v>39</v>
      </c>
      <c r="H45" s="30"/>
    </row>
    <row r="46" spans="1:8" ht="20.25" customHeight="1">
      <c r="A46" s="65" t="s">
        <v>208</v>
      </c>
      <c r="B46" s="82">
        <v>200</v>
      </c>
      <c r="C46" s="15" t="s">
        <v>261</v>
      </c>
      <c r="D46" s="16">
        <v>1000</v>
      </c>
      <c r="E46" s="137">
        <v>998</v>
      </c>
      <c r="F46" s="80">
        <f t="shared" si="5"/>
        <v>2</v>
      </c>
      <c r="H46" s="30"/>
    </row>
    <row r="47" spans="1:8" ht="24.75" customHeight="1">
      <c r="A47" s="89" t="s">
        <v>263</v>
      </c>
      <c r="B47" s="82">
        <v>200</v>
      </c>
      <c r="C47" s="15" t="s">
        <v>262</v>
      </c>
      <c r="D47" s="16">
        <f>D48+D58</f>
        <v>97500</v>
      </c>
      <c r="E47" s="137">
        <f>E58+E48</f>
        <v>97394</v>
      </c>
      <c r="F47" s="80">
        <f t="shared" si="5"/>
        <v>106</v>
      </c>
      <c r="H47" s="30"/>
    </row>
    <row r="48" spans="1:8" ht="40.5" customHeight="1">
      <c r="A48" s="66" t="s">
        <v>264</v>
      </c>
      <c r="B48" s="82">
        <v>200</v>
      </c>
      <c r="C48" s="15" t="s">
        <v>265</v>
      </c>
      <c r="D48" s="16">
        <f>D49+D52+D55</f>
        <v>63200</v>
      </c>
      <c r="E48" s="137">
        <f>E52+E49+E55</f>
        <v>63170</v>
      </c>
      <c r="F48" s="80">
        <f t="shared" si="5"/>
        <v>30</v>
      </c>
      <c r="H48" s="30"/>
    </row>
    <row r="49" spans="1:12" ht="102" customHeight="1">
      <c r="A49" s="66" t="s">
        <v>145</v>
      </c>
      <c r="B49" s="82">
        <v>200</v>
      </c>
      <c r="C49" s="15" t="s">
        <v>266</v>
      </c>
      <c r="D49" s="16">
        <f>D51</f>
        <v>2000</v>
      </c>
      <c r="E49" s="137">
        <f>E51</f>
        <v>2000</v>
      </c>
      <c r="F49" s="80" t="s">
        <v>81</v>
      </c>
      <c r="H49" s="30"/>
    </row>
    <row r="50" spans="1:12" ht="42.75" customHeight="1">
      <c r="A50" s="66" t="s">
        <v>403</v>
      </c>
      <c r="B50" s="82">
        <v>200</v>
      </c>
      <c r="C50" s="15" t="s">
        <v>411</v>
      </c>
      <c r="D50" s="16">
        <v>2000</v>
      </c>
      <c r="E50" s="137">
        <v>2000</v>
      </c>
      <c r="F50" s="80" t="s">
        <v>81</v>
      </c>
      <c r="H50" s="30"/>
    </row>
    <row r="51" spans="1:12" ht="35.25" customHeight="1">
      <c r="A51" s="65" t="s">
        <v>162</v>
      </c>
      <c r="B51" s="82">
        <v>200</v>
      </c>
      <c r="C51" s="15" t="s">
        <v>267</v>
      </c>
      <c r="D51" s="16">
        <v>2000</v>
      </c>
      <c r="E51" s="137">
        <v>2000</v>
      </c>
      <c r="F51" s="80" t="s">
        <v>81</v>
      </c>
      <c r="H51" s="30"/>
    </row>
    <row r="52" spans="1:12" ht="90" customHeight="1">
      <c r="A52" s="65" t="s">
        <v>270</v>
      </c>
      <c r="B52" s="82">
        <v>200</v>
      </c>
      <c r="C52" s="15" t="s">
        <v>268</v>
      </c>
      <c r="D52" s="16">
        <f>D54</f>
        <v>10000</v>
      </c>
      <c r="E52" s="137">
        <f>E54</f>
        <v>10000</v>
      </c>
      <c r="F52" s="80" t="s">
        <v>81</v>
      </c>
      <c r="H52" s="30"/>
    </row>
    <row r="53" spans="1:12" ht="21" customHeight="1">
      <c r="A53" s="65" t="s">
        <v>404</v>
      </c>
      <c r="B53" s="82">
        <v>200</v>
      </c>
      <c r="C53" s="15" t="s">
        <v>412</v>
      </c>
      <c r="D53" s="16">
        <v>10000</v>
      </c>
      <c r="E53" s="137">
        <v>10000</v>
      </c>
      <c r="F53" s="80" t="s">
        <v>81</v>
      </c>
      <c r="H53" s="30"/>
    </row>
    <row r="54" spans="1:12" ht="18.75" customHeight="1">
      <c r="A54" s="65" t="s">
        <v>195</v>
      </c>
      <c r="B54" s="82">
        <v>200</v>
      </c>
      <c r="C54" s="15" t="s">
        <v>269</v>
      </c>
      <c r="D54" s="16">
        <v>10000</v>
      </c>
      <c r="E54" s="137">
        <v>10000</v>
      </c>
      <c r="F54" s="80" t="s">
        <v>81</v>
      </c>
      <c r="H54" s="30"/>
    </row>
    <row r="55" spans="1:12" ht="78.75" customHeight="1">
      <c r="A55" s="65" t="s">
        <v>394</v>
      </c>
      <c r="B55" s="82">
        <v>200</v>
      </c>
      <c r="C55" s="15" t="s">
        <v>392</v>
      </c>
      <c r="D55" s="16">
        <f>D57</f>
        <v>51200</v>
      </c>
      <c r="E55" s="137">
        <f>E57</f>
        <v>51170</v>
      </c>
      <c r="F55" s="80">
        <f>D55-E55</f>
        <v>30</v>
      </c>
      <c r="H55" s="30"/>
      <c r="L55" s="29"/>
    </row>
    <row r="56" spans="1:12" ht="37.5" customHeight="1">
      <c r="A56" s="89" t="s">
        <v>402</v>
      </c>
      <c r="B56" s="82">
        <v>200</v>
      </c>
      <c r="C56" s="15" t="s">
        <v>413</v>
      </c>
      <c r="D56" s="16">
        <v>51200</v>
      </c>
      <c r="E56" s="137">
        <v>51170</v>
      </c>
      <c r="F56" s="80">
        <v>30</v>
      </c>
      <c r="H56" s="30"/>
    </row>
    <row r="57" spans="1:12" ht="39" customHeight="1">
      <c r="A57" s="142" t="s">
        <v>141</v>
      </c>
      <c r="B57" s="82">
        <v>200</v>
      </c>
      <c r="C57" s="15" t="s">
        <v>393</v>
      </c>
      <c r="D57" s="16">
        <v>51200</v>
      </c>
      <c r="E57" s="137">
        <v>51170</v>
      </c>
      <c r="F57" s="80">
        <f>D57-E57</f>
        <v>30</v>
      </c>
      <c r="H57" s="30"/>
    </row>
    <row r="58" spans="1:12" ht="38.25" customHeight="1">
      <c r="A58" s="89" t="s">
        <v>146</v>
      </c>
      <c r="B58" s="82">
        <v>200</v>
      </c>
      <c r="C58" s="15" t="s">
        <v>271</v>
      </c>
      <c r="D58" s="16">
        <f t="shared" ref="D58:E58" si="7">D59</f>
        <v>34300</v>
      </c>
      <c r="E58" s="137">
        <f t="shared" si="7"/>
        <v>34224</v>
      </c>
      <c r="F58" s="80">
        <f>D58-E58</f>
        <v>76</v>
      </c>
      <c r="H58" s="30"/>
    </row>
    <row r="59" spans="1:12" ht="106.5" customHeight="1">
      <c r="A59" s="65" t="s">
        <v>147</v>
      </c>
      <c r="B59" s="82">
        <v>200</v>
      </c>
      <c r="C59" s="15" t="s">
        <v>272</v>
      </c>
      <c r="D59" s="16">
        <f>D61</f>
        <v>34300</v>
      </c>
      <c r="E59" s="137">
        <f>E61</f>
        <v>34224</v>
      </c>
      <c r="F59" s="80">
        <f t="shared" ref="F59:F66" si="8">D59-E59</f>
        <v>76</v>
      </c>
      <c r="H59" s="30"/>
    </row>
    <row r="60" spans="1:12" ht="48.75" customHeight="1">
      <c r="A60" s="66" t="s">
        <v>403</v>
      </c>
      <c r="B60" s="82">
        <v>200</v>
      </c>
      <c r="C60" s="15" t="s">
        <v>414</v>
      </c>
      <c r="D60" s="16">
        <v>34300</v>
      </c>
      <c r="E60" s="137">
        <v>34224</v>
      </c>
      <c r="F60" s="80">
        <v>76</v>
      </c>
      <c r="H60" s="30"/>
    </row>
    <row r="61" spans="1:12" ht="34.5" customHeight="1">
      <c r="A61" s="65" t="s">
        <v>162</v>
      </c>
      <c r="B61" s="82">
        <v>200</v>
      </c>
      <c r="C61" s="15" t="s">
        <v>273</v>
      </c>
      <c r="D61" s="16">
        <v>34300</v>
      </c>
      <c r="E61" s="137">
        <v>34224</v>
      </c>
      <c r="F61" s="80">
        <f t="shared" si="8"/>
        <v>76</v>
      </c>
      <c r="H61" s="30"/>
    </row>
    <row r="62" spans="1:12" ht="34.5" customHeight="1">
      <c r="A62" s="66" t="s">
        <v>250</v>
      </c>
      <c r="B62" s="82">
        <v>200</v>
      </c>
      <c r="C62" s="15" t="s">
        <v>274</v>
      </c>
      <c r="D62" s="16">
        <f>D63</f>
        <v>114100</v>
      </c>
      <c r="E62" s="137">
        <f>E63</f>
        <v>114036.64</v>
      </c>
      <c r="F62" s="80">
        <f t="shared" si="8"/>
        <v>63.360000000000582</v>
      </c>
      <c r="H62" s="30"/>
    </row>
    <row r="63" spans="1:12" ht="16.5" customHeight="1">
      <c r="A63" s="65" t="s">
        <v>246</v>
      </c>
      <c r="B63" s="82">
        <v>200</v>
      </c>
      <c r="C63" s="15" t="s">
        <v>275</v>
      </c>
      <c r="D63" s="16">
        <f>D64</f>
        <v>114100</v>
      </c>
      <c r="E63" s="137">
        <f>E64</f>
        <v>114036.64</v>
      </c>
      <c r="F63" s="80">
        <f t="shared" si="8"/>
        <v>63.360000000000582</v>
      </c>
      <c r="H63" s="30"/>
    </row>
    <row r="64" spans="1:12" ht="85.5" customHeight="1">
      <c r="A64" s="65" t="s">
        <v>205</v>
      </c>
      <c r="B64" s="82">
        <v>200</v>
      </c>
      <c r="C64" s="15" t="s">
        <v>276</v>
      </c>
      <c r="D64" s="16">
        <f t="shared" ref="D64:E64" si="9">D66</f>
        <v>114100</v>
      </c>
      <c r="E64" s="137">
        <f t="shared" si="9"/>
        <v>114036.64</v>
      </c>
      <c r="F64" s="80">
        <f t="shared" si="8"/>
        <v>63.360000000000582</v>
      </c>
      <c r="H64" s="30"/>
    </row>
    <row r="65" spans="1:8" ht="40.5" customHeight="1">
      <c r="A65" s="66" t="s">
        <v>403</v>
      </c>
      <c r="B65" s="82">
        <v>200</v>
      </c>
      <c r="C65" s="15" t="s">
        <v>415</v>
      </c>
      <c r="D65" s="16">
        <v>114100</v>
      </c>
      <c r="E65" s="137">
        <v>114036.64</v>
      </c>
      <c r="F65" s="80">
        <f t="shared" ref="F65" si="10">D65-E65</f>
        <v>63.360000000000582</v>
      </c>
      <c r="H65" s="30"/>
    </row>
    <row r="66" spans="1:8" ht="35.25" customHeight="1">
      <c r="A66" s="65" t="s">
        <v>162</v>
      </c>
      <c r="B66" s="82">
        <v>200</v>
      </c>
      <c r="C66" s="15" t="s">
        <v>277</v>
      </c>
      <c r="D66" s="16">
        <v>114100</v>
      </c>
      <c r="E66" s="137">
        <v>114036.64</v>
      </c>
      <c r="F66" s="80">
        <f t="shared" si="8"/>
        <v>63.360000000000582</v>
      </c>
      <c r="H66" s="30"/>
    </row>
    <row r="67" spans="1:8" ht="15" customHeight="1">
      <c r="A67" s="90" t="s">
        <v>63</v>
      </c>
      <c r="B67" s="81">
        <v>200</v>
      </c>
      <c r="C67" s="34" t="s">
        <v>278</v>
      </c>
      <c r="D67" s="16">
        <f t="shared" ref="D67:E70" si="11">D68</f>
        <v>174800</v>
      </c>
      <c r="E67" s="137">
        <f t="shared" si="11"/>
        <v>174800</v>
      </c>
      <c r="F67" s="80" t="s">
        <v>81</v>
      </c>
      <c r="H67" s="33"/>
    </row>
    <row r="68" spans="1:8" ht="16.5" customHeight="1">
      <c r="A68" s="89" t="s">
        <v>64</v>
      </c>
      <c r="B68" s="79">
        <v>200</v>
      </c>
      <c r="C68" s="31" t="s">
        <v>279</v>
      </c>
      <c r="D68" s="32">
        <f>D69</f>
        <v>174800</v>
      </c>
      <c r="E68" s="13">
        <f>E69</f>
        <v>174800</v>
      </c>
      <c r="F68" s="80" t="s">
        <v>81</v>
      </c>
      <c r="H68" s="30"/>
    </row>
    <row r="69" spans="1:8" ht="36" customHeight="1">
      <c r="A69" s="66" t="s">
        <v>250</v>
      </c>
      <c r="B69" s="79">
        <v>200</v>
      </c>
      <c r="C69" s="18" t="s">
        <v>280</v>
      </c>
      <c r="D69" s="32">
        <f>D70</f>
        <v>174800</v>
      </c>
      <c r="E69" s="13">
        <f>E70</f>
        <v>174800</v>
      </c>
      <c r="F69" s="80" t="s">
        <v>81</v>
      </c>
      <c r="H69" s="30"/>
    </row>
    <row r="70" spans="1:8" ht="14.25" customHeight="1">
      <c r="A70" s="66" t="s">
        <v>246</v>
      </c>
      <c r="B70" s="79">
        <v>200</v>
      </c>
      <c r="C70" s="18" t="s">
        <v>281</v>
      </c>
      <c r="D70" s="13">
        <f t="shared" si="11"/>
        <v>174800</v>
      </c>
      <c r="E70" s="13">
        <f t="shared" si="11"/>
        <v>174800</v>
      </c>
      <c r="F70" s="80" t="s">
        <v>81</v>
      </c>
      <c r="H70" s="30"/>
    </row>
    <row r="71" spans="1:8" ht="82.5" customHeight="1">
      <c r="A71" s="174" t="s">
        <v>406</v>
      </c>
      <c r="B71" s="79">
        <v>200</v>
      </c>
      <c r="C71" s="18" t="s">
        <v>282</v>
      </c>
      <c r="D71" s="13">
        <f>D73+D76+D74</f>
        <v>174800</v>
      </c>
      <c r="E71" s="13">
        <f>E73+E74+E76</f>
        <v>174800</v>
      </c>
      <c r="F71" s="80" t="s">
        <v>81</v>
      </c>
      <c r="H71" s="30"/>
    </row>
    <row r="72" spans="1:8" ht="40.5" customHeight="1">
      <c r="A72" s="89" t="s">
        <v>402</v>
      </c>
      <c r="B72" s="79">
        <v>200</v>
      </c>
      <c r="C72" s="18" t="s">
        <v>416</v>
      </c>
      <c r="D72" s="13">
        <v>169142.18</v>
      </c>
      <c r="E72" s="13">
        <v>169142.18</v>
      </c>
      <c r="F72" s="80" t="s">
        <v>81</v>
      </c>
      <c r="H72" s="30"/>
    </row>
    <row r="73" spans="1:8" ht="25.5" customHeight="1">
      <c r="A73" s="89" t="s">
        <v>218</v>
      </c>
      <c r="B73" s="79">
        <v>200</v>
      </c>
      <c r="C73" s="18" t="s">
        <v>283</v>
      </c>
      <c r="D73" s="13">
        <v>130837.31</v>
      </c>
      <c r="E73" s="13">
        <v>130837.31</v>
      </c>
      <c r="F73" s="80" t="s">
        <v>81</v>
      </c>
      <c r="H73" s="30"/>
    </row>
    <row r="74" spans="1:8" ht="48" customHeight="1">
      <c r="A74" s="90" t="s">
        <v>228</v>
      </c>
      <c r="B74" s="81">
        <v>200</v>
      </c>
      <c r="C74" s="18" t="s">
        <v>284</v>
      </c>
      <c r="D74" s="13">
        <v>38304.870000000003</v>
      </c>
      <c r="E74" s="13">
        <v>38304.870000000003</v>
      </c>
      <c r="F74" s="80" t="s">
        <v>81</v>
      </c>
      <c r="H74" s="30"/>
    </row>
    <row r="75" spans="1:8" ht="48" customHeight="1">
      <c r="A75" s="66" t="s">
        <v>403</v>
      </c>
      <c r="B75" s="81">
        <v>200</v>
      </c>
      <c r="C75" s="18" t="s">
        <v>417</v>
      </c>
      <c r="D75" s="13">
        <v>5657.82</v>
      </c>
      <c r="E75" s="13">
        <v>5657.82</v>
      </c>
      <c r="F75" s="80" t="s">
        <v>81</v>
      </c>
      <c r="H75" s="30"/>
    </row>
    <row r="76" spans="1:8" ht="33.75">
      <c r="A76" s="65" t="s">
        <v>162</v>
      </c>
      <c r="B76" s="79">
        <v>200</v>
      </c>
      <c r="C76" s="18" t="s">
        <v>285</v>
      </c>
      <c r="D76" s="16">
        <v>5657.82</v>
      </c>
      <c r="E76" s="140">
        <v>5657.82</v>
      </c>
      <c r="F76" s="80" t="s">
        <v>81</v>
      </c>
      <c r="H76" s="30"/>
    </row>
    <row r="77" spans="1:8" ht="22.5">
      <c r="A77" s="90" t="s">
        <v>65</v>
      </c>
      <c r="B77" s="81">
        <v>200</v>
      </c>
      <c r="C77" s="34" t="s">
        <v>286</v>
      </c>
      <c r="D77" s="16">
        <f>D78</f>
        <v>112000</v>
      </c>
      <c r="E77" s="137">
        <f>E78</f>
        <v>111839.74</v>
      </c>
      <c r="F77" s="80">
        <f t="shared" ref="F77:F169" si="12">D77-E77</f>
        <v>160.25999999999476</v>
      </c>
      <c r="H77" s="33"/>
    </row>
    <row r="78" spans="1:8" ht="39" customHeight="1">
      <c r="A78" s="89" t="s">
        <v>66</v>
      </c>
      <c r="B78" s="79">
        <v>200</v>
      </c>
      <c r="C78" s="31" t="s">
        <v>287</v>
      </c>
      <c r="D78" s="32">
        <f>D79</f>
        <v>112000</v>
      </c>
      <c r="E78" s="13">
        <f>E79</f>
        <v>111839.74</v>
      </c>
      <c r="F78" s="80">
        <f t="shared" si="12"/>
        <v>160.25999999999476</v>
      </c>
      <c r="H78" s="30"/>
    </row>
    <row r="79" spans="1:8" ht="65.25" customHeight="1">
      <c r="A79" s="89" t="s">
        <v>289</v>
      </c>
      <c r="B79" s="79">
        <v>200</v>
      </c>
      <c r="C79" s="31" t="s">
        <v>288</v>
      </c>
      <c r="D79" s="32">
        <f>D80+D84+D87</f>
        <v>112000</v>
      </c>
      <c r="E79" s="13">
        <f>E84+E80+E87</f>
        <v>111839.74</v>
      </c>
      <c r="F79" s="80">
        <f t="shared" si="12"/>
        <v>160.25999999999476</v>
      </c>
      <c r="H79" s="30"/>
    </row>
    <row r="80" spans="1:8" ht="18" customHeight="1">
      <c r="A80" s="65" t="s">
        <v>156</v>
      </c>
      <c r="B80" s="79">
        <v>200</v>
      </c>
      <c r="C80" s="18" t="s">
        <v>290</v>
      </c>
      <c r="D80" s="16">
        <f>D81</f>
        <v>25600</v>
      </c>
      <c r="E80" s="137">
        <f>E81</f>
        <v>25439.75</v>
      </c>
      <c r="F80" s="80">
        <f t="shared" si="12"/>
        <v>160.25</v>
      </c>
      <c r="H80" s="30"/>
    </row>
    <row r="81" spans="1:8" ht="96.75" customHeight="1">
      <c r="A81" s="65" t="s">
        <v>148</v>
      </c>
      <c r="B81" s="79">
        <v>200</v>
      </c>
      <c r="C81" s="18" t="s">
        <v>291</v>
      </c>
      <c r="D81" s="16">
        <f>D83</f>
        <v>25600</v>
      </c>
      <c r="E81" s="137">
        <f>E83</f>
        <v>25439.75</v>
      </c>
      <c r="F81" s="80">
        <f t="shared" si="12"/>
        <v>160.25</v>
      </c>
      <c r="H81" s="30"/>
    </row>
    <row r="82" spans="1:8" ht="40.5" customHeight="1">
      <c r="A82" s="66" t="s">
        <v>403</v>
      </c>
      <c r="B82" s="79">
        <v>200</v>
      </c>
      <c r="C82" s="18" t="s">
        <v>418</v>
      </c>
      <c r="D82" s="16">
        <v>25600</v>
      </c>
      <c r="E82" s="137">
        <v>25439.75</v>
      </c>
      <c r="F82" s="80">
        <v>160.25</v>
      </c>
      <c r="H82" s="30"/>
    </row>
    <row r="83" spans="1:8" ht="38.25" customHeight="1">
      <c r="A83" s="65" t="s">
        <v>162</v>
      </c>
      <c r="B83" s="79">
        <v>200</v>
      </c>
      <c r="C83" s="18" t="s">
        <v>292</v>
      </c>
      <c r="D83" s="16">
        <v>25600</v>
      </c>
      <c r="E83" s="137">
        <v>25439.75</v>
      </c>
      <c r="F83" s="80">
        <f t="shared" si="12"/>
        <v>160.25</v>
      </c>
      <c r="H83" s="30"/>
    </row>
    <row r="84" spans="1:8" ht="24" customHeight="1">
      <c r="A84" s="65" t="s">
        <v>157</v>
      </c>
      <c r="B84" s="79">
        <v>200</v>
      </c>
      <c r="C84" s="18" t="s">
        <v>293</v>
      </c>
      <c r="D84" s="16">
        <f>D85</f>
        <v>76400</v>
      </c>
      <c r="E84" s="137">
        <f>E85</f>
        <v>76400</v>
      </c>
      <c r="F84" s="80" t="s">
        <v>81</v>
      </c>
      <c r="H84" s="30"/>
    </row>
    <row r="85" spans="1:8" ht="180.75" customHeight="1">
      <c r="A85" s="65" t="s">
        <v>149</v>
      </c>
      <c r="B85" s="79">
        <v>200</v>
      </c>
      <c r="C85" s="18" t="s">
        <v>294</v>
      </c>
      <c r="D85" s="16">
        <f t="shared" ref="D85:E85" si="13">D86</f>
        <v>76400</v>
      </c>
      <c r="E85" s="137">
        <f t="shared" si="13"/>
        <v>76400</v>
      </c>
      <c r="F85" s="80" t="s">
        <v>81</v>
      </c>
      <c r="H85" s="30"/>
    </row>
    <row r="86" spans="1:8" ht="16.5" customHeight="1">
      <c r="A86" s="66" t="s">
        <v>29</v>
      </c>
      <c r="B86" s="79">
        <v>200</v>
      </c>
      <c r="C86" s="18" t="s">
        <v>295</v>
      </c>
      <c r="D86" s="16">
        <v>76400</v>
      </c>
      <c r="E86" s="137">
        <v>76400</v>
      </c>
      <c r="F86" s="80" t="s">
        <v>81</v>
      </c>
      <c r="H86" s="30"/>
    </row>
    <row r="87" spans="1:8" ht="25.5" customHeight="1">
      <c r="A87" s="66" t="s">
        <v>168</v>
      </c>
      <c r="B87" s="79">
        <v>200</v>
      </c>
      <c r="C87" s="18" t="s">
        <v>296</v>
      </c>
      <c r="D87" s="16">
        <f t="shared" ref="D87:E87" si="14">D88</f>
        <v>10000</v>
      </c>
      <c r="E87" s="137">
        <f t="shared" si="14"/>
        <v>9999.99</v>
      </c>
      <c r="F87" s="80">
        <f>D87-E87</f>
        <v>1.0000000000218279E-2</v>
      </c>
      <c r="H87" s="30"/>
    </row>
    <row r="88" spans="1:8" ht="104.25" customHeight="1">
      <c r="A88" s="66" t="s">
        <v>169</v>
      </c>
      <c r="B88" s="79">
        <v>200</v>
      </c>
      <c r="C88" s="18" t="s">
        <v>297</v>
      </c>
      <c r="D88" s="16">
        <f>D90</f>
        <v>10000</v>
      </c>
      <c r="E88" s="137">
        <f>E90</f>
        <v>9999.99</v>
      </c>
      <c r="F88" s="80">
        <f t="shared" ref="F88:F90" si="15">D88-E88</f>
        <v>1.0000000000218279E-2</v>
      </c>
      <c r="H88" s="30"/>
    </row>
    <row r="89" spans="1:8" ht="51" customHeight="1">
      <c r="A89" s="66" t="s">
        <v>403</v>
      </c>
      <c r="B89" s="79"/>
      <c r="C89" s="18" t="s">
        <v>419</v>
      </c>
      <c r="D89" s="16">
        <v>10000</v>
      </c>
      <c r="E89" s="137">
        <v>9999.99</v>
      </c>
      <c r="F89" s="80">
        <f t="shared" ref="F89" si="16">D89-E89</f>
        <v>1.0000000000218279E-2</v>
      </c>
      <c r="H89" s="30"/>
    </row>
    <row r="90" spans="1:8" ht="33.75">
      <c r="A90" s="65" t="s">
        <v>162</v>
      </c>
      <c r="B90" s="79">
        <v>200</v>
      </c>
      <c r="C90" s="18" t="s">
        <v>298</v>
      </c>
      <c r="D90" s="16">
        <v>10000</v>
      </c>
      <c r="E90" s="137">
        <v>9999.99</v>
      </c>
      <c r="F90" s="80">
        <f t="shared" si="15"/>
        <v>1.0000000000218279E-2</v>
      </c>
      <c r="H90" s="30"/>
    </row>
    <row r="91" spans="1:8" ht="18" customHeight="1">
      <c r="A91" s="65" t="s">
        <v>206</v>
      </c>
      <c r="B91" s="79">
        <v>200</v>
      </c>
      <c r="C91" s="18" t="s">
        <v>299</v>
      </c>
      <c r="D91" s="139">
        <f>D92</f>
        <v>2780500</v>
      </c>
      <c r="E91" s="141">
        <f>E92</f>
        <v>1993111.27</v>
      </c>
      <c r="F91" s="80">
        <f t="shared" si="12"/>
        <v>787388.73</v>
      </c>
      <c r="H91" s="30"/>
    </row>
    <row r="92" spans="1:8" ht="16.5" customHeight="1">
      <c r="A92" s="65" t="s">
        <v>120</v>
      </c>
      <c r="B92" s="79">
        <v>200</v>
      </c>
      <c r="C92" s="18" t="s">
        <v>300</v>
      </c>
      <c r="D92" s="16">
        <f>D93</f>
        <v>2780500</v>
      </c>
      <c r="E92" s="137">
        <f>E93</f>
        <v>1993111.27</v>
      </c>
      <c r="F92" s="80">
        <f t="shared" si="12"/>
        <v>787388.73</v>
      </c>
      <c r="H92" s="30"/>
    </row>
    <row r="93" spans="1:8" ht="42" customHeight="1">
      <c r="A93" s="89" t="s">
        <v>302</v>
      </c>
      <c r="B93" s="79">
        <v>200</v>
      </c>
      <c r="C93" s="18" t="s">
        <v>301</v>
      </c>
      <c r="D93" s="16">
        <f>D94+D110</f>
        <v>2780500</v>
      </c>
      <c r="E93" s="137">
        <f>E94+E110</f>
        <v>1993111.27</v>
      </c>
      <c r="F93" s="80">
        <f t="shared" si="12"/>
        <v>787388.73</v>
      </c>
      <c r="H93" s="30"/>
    </row>
    <row r="94" spans="1:8" ht="39.75" customHeight="1">
      <c r="A94" s="89" t="s">
        <v>158</v>
      </c>
      <c r="B94" s="79">
        <v>200</v>
      </c>
      <c r="C94" s="18" t="s">
        <v>303</v>
      </c>
      <c r="D94" s="16">
        <f>D95+D98+D104+D107+D101</f>
        <v>2699100</v>
      </c>
      <c r="E94" s="137">
        <f>E95+E98+E107+E104+E101</f>
        <v>1911804.27</v>
      </c>
      <c r="F94" s="80">
        <f t="shared" si="12"/>
        <v>787295.73</v>
      </c>
      <c r="H94" s="30"/>
    </row>
    <row r="95" spans="1:8" ht="96.75" customHeight="1">
      <c r="A95" s="89" t="s">
        <v>154</v>
      </c>
      <c r="B95" s="79">
        <v>200</v>
      </c>
      <c r="C95" s="18" t="s">
        <v>304</v>
      </c>
      <c r="D95" s="16">
        <f>D97</f>
        <v>379000</v>
      </c>
      <c r="E95" s="137">
        <f>E97</f>
        <v>378877.27</v>
      </c>
      <c r="F95" s="80">
        <f t="shared" si="12"/>
        <v>122.72999999998137</v>
      </c>
      <c r="H95" s="30"/>
    </row>
    <row r="96" spans="1:8" ht="43.5" customHeight="1">
      <c r="A96" s="66" t="s">
        <v>403</v>
      </c>
      <c r="B96" s="79">
        <v>201</v>
      </c>
      <c r="C96" s="18" t="s">
        <v>420</v>
      </c>
      <c r="D96" s="16">
        <v>379000</v>
      </c>
      <c r="E96" s="137">
        <v>378877.27</v>
      </c>
      <c r="F96" s="80">
        <f t="shared" ref="F96" si="17">D96-E96</f>
        <v>122.72999999998137</v>
      </c>
      <c r="H96" s="30"/>
    </row>
    <row r="97" spans="1:8" ht="36" customHeight="1">
      <c r="A97" s="65" t="s">
        <v>162</v>
      </c>
      <c r="B97" s="79">
        <v>200</v>
      </c>
      <c r="C97" s="18" t="s">
        <v>305</v>
      </c>
      <c r="D97" s="16">
        <v>379000</v>
      </c>
      <c r="E97" s="137">
        <v>378877.27</v>
      </c>
      <c r="F97" s="80">
        <f t="shared" si="12"/>
        <v>122.72999999998137</v>
      </c>
      <c r="H97" s="30"/>
    </row>
    <row r="98" spans="1:8" ht="72.75" customHeight="1">
      <c r="A98" s="66" t="s">
        <v>170</v>
      </c>
      <c r="B98" s="79">
        <v>200</v>
      </c>
      <c r="C98" s="18" t="s">
        <v>306</v>
      </c>
      <c r="D98" s="16">
        <f>D100</f>
        <v>830800</v>
      </c>
      <c r="E98" s="137">
        <f>E100</f>
        <v>43692</v>
      </c>
      <c r="F98" s="80">
        <f t="shared" si="12"/>
        <v>787108</v>
      </c>
      <c r="H98" s="30"/>
    </row>
    <row r="99" spans="1:8" ht="45.75" customHeight="1">
      <c r="A99" s="66" t="s">
        <v>403</v>
      </c>
      <c r="B99" s="79">
        <v>200</v>
      </c>
      <c r="C99" s="18" t="s">
        <v>421</v>
      </c>
      <c r="D99" s="16">
        <v>830800</v>
      </c>
      <c r="E99" s="137">
        <v>43692</v>
      </c>
      <c r="F99" s="80">
        <f t="shared" ref="F99" si="18">D99-E99</f>
        <v>787108</v>
      </c>
      <c r="H99" s="30"/>
    </row>
    <row r="100" spans="1:8" ht="37.5" customHeight="1">
      <c r="A100" s="65" t="s">
        <v>162</v>
      </c>
      <c r="B100" s="79">
        <v>200</v>
      </c>
      <c r="C100" s="18" t="s">
        <v>307</v>
      </c>
      <c r="D100" s="16">
        <v>830800</v>
      </c>
      <c r="E100" s="137">
        <v>43692</v>
      </c>
      <c r="F100" s="80">
        <f t="shared" si="12"/>
        <v>787108</v>
      </c>
      <c r="H100" s="30"/>
    </row>
    <row r="101" spans="1:8" ht="97.5" customHeight="1">
      <c r="A101" s="89" t="s">
        <v>386</v>
      </c>
      <c r="B101" s="79">
        <v>200</v>
      </c>
      <c r="C101" s="18" t="s">
        <v>384</v>
      </c>
      <c r="D101" s="16">
        <f>D103</f>
        <v>1379300</v>
      </c>
      <c r="E101" s="137">
        <f>E103</f>
        <v>1379289</v>
      </c>
      <c r="F101" s="80">
        <f t="shared" ref="F101:F106" si="19">D101-E101</f>
        <v>11</v>
      </c>
      <c r="H101" s="30"/>
    </row>
    <row r="102" spans="1:8" ht="45" customHeight="1">
      <c r="A102" s="66" t="s">
        <v>403</v>
      </c>
      <c r="B102" s="79">
        <v>200</v>
      </c>
      <c r="C102" s="18" t="s">
        <v>422</v>
      </c>
      <c r="D102" s="16">
        <v>1379300</v>
      </c>
      <c r="E102" s="137">
        <v>1379289</v>
      </c>
      <c r="F102" s="80">
        <f t="shared" si="19"/>
        <v>11</v>
      </c>
      <c r="H102" s="30"/>
    </row>
    <row r="103" spans="1:8" ht="37.5" customHeight="1">
      <c r="A103" s="65" t="s">
        <v>162</v>
      </c>
      <c r="B103" s="79">
        <v>200</v>
      </c>
      <c r="C103" s="18" t="s">
        <v>385</v>
      </c>
      <c r="D103" s="16">
        <v>1379300</v>
      </c>
      <c r="E103" s="137">
        <v>1379289</v>
      </c>
      <c r="F103" s="80">
        <f t="shared" si="19"/>
        <v>11</v>
      </c>
      <c r="H103" s="30"/>
    </row>
    <row r="104" spans="1:8" ht="102.75" customHeight="1">
      <c r="A104" s="89" t="s">
        <v>172</v>
      </c>
      <c r="B104" s="79">
        <v>200</v>
      </c>
      <c r="C104" s="18" t="s">
        <v>308</v>
      </c>
      <c r="D104" s="16">
        <f t="shared" ref="D104:E104" si="20">D106</f>
        <v>101700</v>
      </c>
      <c r="E104" s="137">
        <f t="shared" si="20"/>
        <v>101699.32</v>
      </c>
      <c r="F104" s="80">
        <f t="shared" si="19"/>
        <v>0.67999999999301508</v>
      </c>
      <c r="H104" s="30"/>
    </row>
    <row r="105" spans="1:8" ht="42.75" customHeight="1">
      <c r="A105" s="66" t="s">
        <v>403</v>
      </c>
      <c r="B105" s="79">
        <v>200</v>
      </c>
      <c r="C105" s="18" t="s">
        <v>423</v>
      </c>
      <c r="D105" s="16">
        <v>101700</v>
      </c>
      <c r="E105" s="137">
        <v>101699.32</v>
      </c>
      <c r="F105" s="80">
        <f t="shared" si="19"/>
        <v>0.67999999999301508</v>
      </c>
      <c r="H105" s="30"/>
    </row>
    <row r="106" spans="1:8" ht="36" customHeight="1">
      <c r="A106" s="89" t="s">
        <v>162</v>
      </c>
      <c r="B106" s="79">
        <v>200</v>
      </c>
      <c r="C106" s="18" t="s">
        <v>309</v>
      </c>
      <c r="D106" s="16">
        <v>101700</v>
      </c>
      <c r="E106" s="137">
        <v>101699.32</v>
      </c>
      <c r="F106" s="80">
        <f t="shared" si="19"/>
        <v>0.67999999999301508</v>
      </c>
      <c r="H106" s="30"/>
    </row>
    <row r="107" spans="1:8" ht="96.75" customHeight="1">
      <c r="A107" s="89" t="s">
        <v>171</v>
      </c>
      <c r="B107" s="79">
        <v>200</v>
      </c>
      <c r="C107" s="18" t="s">
        <v>362</v>
      </c>
      <c r="D107" s="16">
        <f t="shared" ref="D107:E107" si="21">D109</f>
        <v>8300</v>
      </c>
      <c r="E107" s="137">
        <f t="shared" si="21"/>
        <v>8246.68</v>
      </c>
      <c r="F107" s="80">
        <f t="shared" si="12"/>
        <v>53.319999999999709</v>
      </c>
      <c r="H107" s="30"/>
    </row>
    <row r="108" spans="1:8" ht="43.5" customHeight="1">
      <c r="A108" s="66" t="s">
        <v>403</v>
      </c>
      <c r="B108" s="79">
        <v>200</v>
      </c>
      <c r="C108" s="18" t="s">
        <v>424</v>
      </c>
      <c r="D108" s="16">
        <v>8300</v>
      </c>
      <c r="E108" s="137">
        <v>8246.68</v>
      </c>
      <c r="F108" s="80">
        <f t="shared" ref="F108" si="22">D108-E108</f>
        <v>53.319999999999709</v>
      </c>
      <c r="H108" s="30"/>
    </row>
    <row r="109" spans="1:8" ht="38.25" customHeight="1">
      <c r="A109" s="65" t="s">
        <v>162</v>
      </c>
      <c r="B109" s="79">
        <v>200</v>
      </c>
      <c r="C109" s="18" t="s">
        <v>355</v>
      </c>
      <c r="D109" s="16">
        <v>8300</v>
      </c>
      <c r="E109" s="137">
        <v>8246.68</v>
      </c>
      <c r="F109" s="80">
        <f t="shared" si="12"/>
        <v>53.319999999999709</v>
      </c>
      <c r="H109" s="30"/>
    </row>
    <row r="110" spans="1:8" ht="42" customHeight="1">
      <c r="A110" s="65" t="s">
        <v>159</v>
      </c>
      <c r="B110" s="79">
        <v>200</v>
      </c>
      <c r="C110" s="18" t="s">
        <v>356</v>
      </c>
      <c r="D110" s="16">
        <f>D111</f>
        <v>81400</v>
      </c>
      <c r="E110" s="137">
        <f>E111</f>
        <v>81307</v>
      </c>
      <c r="F110" s="80">
        <f t="shared" si="12"/>
        <v>93</v>
      </c>
      <c r="H110" s="30"/>
    </row>
    <row r="111" spans="1:8" ht="93" customHeight="1">
      <c r="A111" s="65" t="s">
        <v>173</v>
      </c>
      <c r="B111" s="79">
        <v>200</v>
      </c>
      <c r="C111" s="18" t="s">
        <v>310</v>
      </c>
      <c r="D111" s="16">
        <f>D113</f>
        <v>81400</v>
      </c>
      <c r="E111" s="137">
        <f>E113</f>
        <v>81307</v>
      </c>
      <c r="F111" s="80">
        <f t="shared" si="12"/>
        <v>93</v>
      </c>
      <c r="H111" s="30"/>
    </row>
    <row r="112" spans="1:8" ht="47.25" customHeight="1">
      <c r="A112" s="66" t="s">
        <v>403</v>
      </c>
      <c r="B112" s="79">
        <v>200</v>
      </c>
      <c r="C112" s="18" t="s">
        <v>425</v>
      </c>
      <c r="D112" s="16">
        <v>81400</v>
      </c>
      <c r="E112" s="137">
        <v>81307</v>
      </c>
      <c r="F112" s="80">
        <f t="shared" ref="F112" si="23">D112-E112</f>
        <v>93</v>
      </c>
      <c r="H112" s="30"/>
    </row>
    <row r="113" spans="1:8" ht="37.5" customHeight="1">
      <c r="A113" s="65" t="s">
        <v>162</v>
      </c>
      <c r="B113" s="79">
        <v>200</v>
      </c>
      <c r="C113" s="18" t="s">
        <v>311</v>
      </c>
      <c r="D113" s="16">
        <v>81400</v>
      </c>
      <c r="E113" s="137">
        <v>81307</v>
      </c>
      <c r="F113" s="80">
        <f t="shared" si="12"/>
        <v>93</v>
      </c>
      <c r="H113" s="30"/>
    </row>
    <row r="114" spans="1:8" ht="15.75" customHeight="1">
      <c r="A114" s="90" t="s">
        <v>67</v>
      </c>
      <c r="B114" s="81">
        <v>200</v>
      </c>
      <c r="C114" s="34" t="s">
        <v>312</v>
      </c>
      <c r="D114" s="16">
        <f>D115+D124+D131</f>
        <v>1965100</v>
      </c>
      <c r="E114" s="137">
        <f>E124+E131+E115</f>
        <v>1964237.7700000003</v>
      </c>
      <c r="F114" s="80">
        <f t="shared" si="12"/>
        <v>862.22999999974854</v>
      </c>
      <c r="H114" s="33"/>
    </row>
    <row r="115" spans="1:8" ht="15.75" customHeight="1">
      <c r="A115" s="90" t="s">
        <v>160</v>
      </c>
      <c r="B115" s="81">
        <v>200</v>
      </c>
      <c r="C115" s="34" t="s">
        <v>313</v>
      </c>
      <c r="D115" s="16">
        <f t="shared" ref="D115:E116" si="24">D116</f>
        <v>232100</v>
      </c>
      <c r="E115" s="137">
        <f t="shared" si="24"/>
        <v>231948.07</v>
      </c>
      <c r="F115" s="80">
        <f t="shared" si="12"/>
        <v>151.92999999999302</v>
      </c>
      <c r="H115" s="33"/>
    </row>
    <row r="116" spans="1:8" ht="50.25" customHeight="1">
      <c r="A116" s="89" t="s">
        <v>315</v>
      </c>
      <c r="B116" s="81">
        <v>200</v>
      </c>
      <c r="C116" s="34" t="s">
        <v>314</v>
      </c>
      <c r="D116" s="16">
        <f t="shared" si="24"/>
        <v>232100</v>
      </c>
      <c r="E116" s="137">
        <f t="shared" si="24"/>
        <v>231948.07</v>
      </c>
      <c r="F116" s="80">
        <f t="shared" si="12"/>
        <v>151.92999999999302</v>
      </c>
      <c r="H116" s="33"/>
    </row>
    <row r="117" spans="1:8" ht="36" customHeight="1">
      <c r="A117" s="89" t="s">
        <v>161</v>
      </c>
      <c r="B117" s="81">
        <v>200</v>
      </c>
      <c r="C117" s="34" t="s">
        <v>316</v>
      </c>
      <c r="D117" s="16">
        <f>D118+D121</f>
        <v>232100</v>
      </c>
      <c r="E117" s="137">
        <f>E118+E121</f>
        <v>231948.07</v>
      </c>
      <c r="F117" s="80">
        <f t="shared" si="12"/>
        <v>151.92999999999302</v>
      </c>
      <c r="H117" s="33"/>
    </row>
    <row r="118" spans="1:8" ht="123.75" customHeight="1">
      <c r="A118" s="90" t="s">
        <v>182</v>
      </c>
      <c r="B118" s="81">
        <v>200</v>
      </c>
      <c r="C118" s="34" t="s">
        <v>317</v>
      </c>
      <c r="D118" s="16">
        <f>D120</f>
        <v>69300</v>
      </c>
      <c r="E118" s="137">
        <f>E120</f>
        <v>69284.23</v>
      </c>
      <c r="F118" s="80">
        <f t="shared" si="12"/>
        <v>15.770000000004075</v>
      </c>
      <c r="H118" s="33"/>
    </row>
    <row r="119" spans="1:8" ht="51" customHeight="1">
      <c r="A119" s="66" t="s">
        <v>403</v>
      </c>
      <c r="B119" s="81">
        <v>200</v>
      </c>
      <c r="C119" s="34" t="s">
        <v>426</v>
      </c>
      <c r="D119" s="16">
        <v>69300</v>
      </c>
      <c r="E119" s="137">
        <v>69284.23</v>
      </c>
      <c r="F119" s="80">
        <f t="shared" ref="F119" si="25">D119-E119</f>
        <v>15.770000000004075</v>
      </c>
      <c r="H119" s="33"/>
    </row>
    <row r="120" spans="1:8" ht="35.25" customHeight="1">
      <c r="A120" s="65" t="s">
        <v>162</v>
      </c>
      <c r="B120" s="81">
        <v>200</v>
      </c>
      <c r="C120" s="34" t="s">
        <v>318</v>
      </c>
      <c r="D120" s="16">
        <v>69300</v>
      </c>
      <c r="E120" s="137">
        <v>69284.23</v>
      </c>
      <c r="F120" s="80">
        <f t="shared" si="12"/>
        <v>15.770000000004075</v>
      </c>
      <c r="H120" s="33"/>
    </row>
    <row r="121" spans="1:8" ht="99.75" customHeight="1">
      <c r="A121" s="65" t="s">
        <v>359</v>
      </c>
      <c r="B121" s="81">
        <v>200</v>
      </c>
      <c r="C121" s="34" t="s">
        <v>357</v>
      </c>
      <c r="D121" s="16">
        <f>D123</f>
        <v>162800</v>
      </c>
      <c r="E121" s="137">
        <f>E123</f>
        <v>162663.84</v>
      </c>
      <c r="F121" s="80">
        <f t="shared" si="12"/>
        <v>136.16000000000349</v>
      </c>
      <c r="H121" s="33"/>
    </row>
    <row r="122" spans="1:8" ht="57" customHeight="1">
      <c r="A122" s="66" t="s">
        <v>403</v>
      </c>
      <c r="B122" s="81">
        <v>200</v>
      </c>
      <c r="C122" s="34" t="s">
        <v>427</v>
      </c>
      <c r="D122" s="16">
        <v>162800</v>
      </c>
      <c r="E122" s="137">
        <v>162663.84</v>
      </c>
      <c r="F122" s="80">
        <f t="shared" ref="F122" si="26">D122-E122</f>
        <v>136.16000000000349</v>
      </c>
      <c r="H122" s="33"/>
    </row>
    <row r="123" spans="1:8" ht="35.25" customHeight="1">
      <c r="A123" s="65" t="s">
        <v>162</v>
      </c>
      <c r="B123" s="81">
        <v>200</v>
      </c>
      <c r="C123" s="34" t="s">
        <v>358</v>
      </c>
      <c r="D123" s="16">
        <v>162800</v>
      </c>
      <c r="E123" s="137">
        <v>162663.84</v>
      </c>
      <c r="F123" s="80">
        <f t="shared" si="12"/>
        <v>136.16000000000349</v>
      </c>
      <c r="H123" s="33"/>
    </row>
    <row r="124" spans="1:8">
      <c r="A124" s="89" t="s">
        <v>68</v>
      </c>
      <c r="B124" s="79">
        <v>200</v>
      </c>
      <c r="C124" s="31" t="s">
        <v>319</v>
      </c>
      <c r="D124" s="32">
        <f t="shared" ref="D124:E126" si="27">D125</f>
        <v>117400</v>
      </c>
      <c r="E124" s="13">
        <f t="shared" si="27"/>
        <v>117266.20999999999</v>
      </c>
      <c r="F124" s="80">
        <f t="shared" si="12"/>
        <v>133.79000000000815</v>
      </c>
      <c r="G124" s="30"/>
      <c r="H124" s="30"/>
    </row>
    <row r="125" spans="1:8" ht="49.5" customHeight="1">
      <c r="A125" s="89" t="s">
        <v>315</v>
      </c>
      <c r="B125" s="79">
        <v>200</v>
      </c>
      <c r="C125" s="31" t="s">
        <v>320</v>
      </c>
      <c r="D125" s="32">
        <f t="shared" si="27"/>
        <v>117400</v>
      </c>
      <c r="E125" s="13">
        <f t="shared" si="27"/>
        <v>117266.20999999999</v>
      </c>
      <c r="F125" s="80">
        <f t="shared" si="12"/>
        <v>133.79000000000815</v>
      </c>
      <c r="G125" s="30"/>
      <c r="H125" s="30"/>
    </row>
    <row r="126" spans="1:8" ht="41.25" customHeight="1">
      <c r="A126" s="89" t="s">
        <v>161</v>
      </c>
      <c r="B126" s="79">
        <v>200</v>
      </c>
      <c r="C126" s="31" t="s">
        <v>321</v>
      </c>
      <c r="D126" s="32">
        <f t="shared" si="27"/>
        <v>117400</v>
      </c>
      <c r="E126" s="13">
        <f t="shared" si="27"/>
        <v>117266.20999999999</v>
      </c>
      <c r="F126" s="80">
        <f t="shared" si="12"/>
        <v>133.79000000000815</v>
      </c>
      <c r="G126" s="30"/>
      <c r="H126" s="30"/>
    </row>
    <row r="127" spans="1:8" ht="99" customHeight="1">
      <c r="A127" s="89" t="s">
        <v>150</v>
      </c>
      <c r="B127" s="79">
        <v>200</v>
      </c>
      <c r="C127" s="31" t="s">
        <v>322</v>
      </c>
      <c r="D127" s="32">
        <f>D130+D129</f>
        <v>117400</v>
      </c>
      <c r="E127" s="13">
        <f>E130+E129</f>
        <v>117266.20999999999</v>
      </c>
      <c r="F127" s="80">
        <f t="shared" si="12"/>
        <v>133.79000000000815</v>
      </c>
      <c r="H127" s="30"/>
    </row>
    <row r="128" spans="1:8" ht="49.5" customHeight="1">
      <c r="A128" s="66" t="s">
        <v>403</v>
      </c>
      <c r="B128" s="79">
        <v>200</v>
      </c>
      <c r="C128" s="31" t="s">
        <v>428</v>
      </c>
      <c r="D128" s="32">
        <v>117400</v>
      </c>
      <c r="E128" s="13">
        <v>117266.21</v>
      </c>
      <c r="F128" s="80">
        <f t="shared" ref="F128" si="28">D128-E128</f>
        <v>133.7899999999936</v>
      </c>
      <c r="H128" s="30"/>
    </row>
    <row r="129" spans="1:8" ht="36" customHeight="1">
      <c r="A129" s="89" t="s">
        <v>388</v>
      </c>
      <c r="B129" s="79">
        <v>200</v>
      </c>
      <c r="C129" s="31" t="s">
        <v>387</v>
      </c>
      <c r="D129" s="32">
        <v>100000</v>
      </c>
      <c r="E129" s="13">
        <v>99978</v>
      </c>
      <c r="F129" s="80">
        <f t="shared" si="12"/>
        <v>22</v>
      </c>
      <c r="H129" s="30"/>
    </row>
    <row r="130" spans="1:8" ht="33" customHeight="1">
      <c r="A130" s="65" t="s">
        <v>162</v>
      </c>
      <c r="B130" s="79">
        <v>200</v>
      </c>
      <c r="C130" s="31" t="s">
        <v>323</v>
      </c>
      <c r="D130" s="32">
        <v>17400</v>
      </c>
      <c r="E130" s="13">
        <v>17288.21</v>
      </c>
      <c r="F130" s="80">
        <f t="shared" si="12"/>
        <v>111.79000000000087</v>
      </c>
      <c r="H130" s="30"/>
    </row>
    <row r="131" spans="1:8" ht="14.25" customHeight="1">
      <c r="A131" s="89" t="s">
        <v>69</v>
      </c>
      <c r="B131" s="79">
        <v>200</v>
      </c>
      <c r="C131" s="31" t="s">
        <v>325</v>
      </c>
      <c r="D131" s="32">
        <f>D132</f>
        <v>1615600</v>
      </c>
      <c r="E131" s="13">
        <f>E132</f>
        <v>1615023.4900000002</v>
      </c>
      <c r="F131" s="80">
        <f t="shared" si="12"/>
        <v>576.50999999977648</v>
      </c>
      <c r="H131" s="30"/>
    </row>
    <row r="132" spans="1:8" ht="48.75" customHeight="1">
      <c r="A132" s="89" t="s">
        <v>315</v>
      </c>
      <c r="B132" s="79">
        <v>200</v>
      </c>
      <c r="C132" s="31" t="s">
        <v>324</v>
      </c>
      <c r="D132" s="32">
        <f>D133</f>
        <v>1615600</v>
      </c>
      <c r="E132" s="13">
        <f>E133</f>
        <v>1615023.4900000002</v>
      </c>
      <c r="F132" s="80">
        <f t="shared" si="12"/>
        <v>576.50999999977648</v>
      </c>
      <c r="H132" s="30"/>
    </row>
    <row r="133" spans="1:8" ht="26.25" customHeight="1">
      <c r="A133" s="89" t="s">
        <v>163</v>
      </c>
      <c r="B133" s="79">
        <v>200</v>
      </c>
      <c r="C133" s="31" t="s">
        <v>326</v>
      </c>
      <c r="D133" s="32">
        <f>D134+D137+D140+D146+D143</f>
        <v>1615600</v>
      </c>
      <c r="E133" s="13">
        <f>E134+E146+E137+E140+E143</f>
        <v>1615023.4900000002</v>
      </c>
      <c r="F133" s="80">
        <f t="shared" si="12"/>
        <v>576.50999999977648</v>
      </c>
      <c r="H133" s="30"/>
    </row>
    <row r="134" spans="1:8" ht="99.75" customHeight="1">
      <c r="A134" s="89" t="s">
        <v>151</v>
      </c>
      <c r="B134" s="79">
        <v>200</v>
      </c>
      <c r="C134" s="31" t="s">
        <v>327</v>
      </c>
      <c r="D134" s="32">
        <f>D136</f>
        <v>443600</v>
      </c>
      <c r="E134" s="13">
        <f>E136</f>
        <v>443429.9</v>
      </c>
      <c r="F134" s="80">
        <f t="shared" si="12"/>
        <v>170.09999999997672</v>
      </c>
      <c r="H134" s="30"/>
    </row>
    <row r="135" spans="1:8" ht="44.25" customHeight="1">
      <c r="A135" s="66" t="s">
        <v>403</v>
      </c>
      <c r="B135" s="79">
        <v>200</v>
      </c>
      <c r="C135" s="31" t="s">
        <v>429</v>
      </c>
      <c r="D135" s="32">
        <v>443600</v>
      </c>
      <c r="E135" s="13">
        <v>443429.9</v>
      </c>
      <c r="F135" s="80">
        <f t="shared" ref="F135" si="29">D135-E135</f>
        <v>170.09999999997672</v>
      </c>
      <c r="H135" s="30"/>
    </row>
    <row r="136" spans="1:8" ht="35.25" customHeight="1">
      <c r="A136" s="65" t="s">
        <v>162</v>
      </c>
      <c r="B136" s="79">
        <v>200</v>
      </c>
      <c r="C136" s="31" t="s">
        <v>328</v>
      </c>
      <c r="D136" s="32">
        <v>443600</v>
      </c>
      <c r="E136" s="13">
        <v>443429.9</v>
      </c>
      <c r="F136" s="80">
        <f t="shared" si="12"/>
        <v>170.09999999997672</v>
      </c>
      <c r="H136" s="30"/>
    </row>
    <row r="137" spans="1:8" ht="119.25" customHeight="1">
      <c r="A137" s="65" t="s">
        <v>174</v>
      </c>
      <c r="B137" s="79">
        <v>200</v>
      </c>
      <c r="C137" s="31" t="s">
        <v>329</v>
      </c>
      <c r="D137" s="16">
        <f>D139</f>
        <v>200800</v>
      </c>
      <c r="E137" s="137">
        <f>E139</f>
        <v>200769.79</v>
      </c>
      <c r="F137" s="80">
        <f t="shared" si="12"/>
        <v>30.209999999991851</v>
      </c>
      <c r="H137" s="30"/>
    </row>
    <row r="138" spans="1:8" ht="42.75" customHeight="1">
      <c r="A138" s="66" t="s">
        <v>403</v>
      </c>
      <c r="B138" s="79">
        <v>200</v>
      </c>
      <c r="C138" s="31" t="s">
        <v>430</v>
      </c>
      <c r="D138" s="16">
        <v>200800</v>
      </c>
      <c r="E138" s="137">
        <v>200769.79</v>
      </c>
      <c r="F138" s="80">
        <f t="shared" ref="F138" si="30">D138-E138</f>
        <v>30.209999999991851</v>
      </c>
      <c r="H138" s="30"/>
    </row>
    <row r="139" spans="1:8" ht="33.75">
      <c r="A139" s="65" t="s">
        <v>162</v>
      </c>
      <c r="B139" s="79">
        <v>200</v>
      </c>
      <c r="C139" s="31" t="s">
        <v>330</v>
      </c>
      <c r="D139" s="16">
        <v>200800</v>
      </c>
      <c r="E139" s="137">
        <v>200769.79</v>
      </c>
      <c r="F139" s="80">
        <f t="shared" si="12"/>
        <v>30.209999999991851</v>
      </c>
      <c r="H139" s="30"/>
    </row>
    <row r="140" spans="1:8" ht="105" customHeight="1">
      <c r="A140" s="65" t="s">
        <v>164</v>
      </c>
      <c r="B140" s="79">
        <v>200</v>
      </c>
      <c r="C140" s="31" t="s">
        <v>331</v>
      </c>
      <c r="D140" s="16">
        <f>D142</f>
        <v>745800</v>
      </c>
      <c r="E140" s="137">
        <f>E142</f>
        <v>745619.8</v>
      </c>
      <c r="F140" s="80">
        <f t="shared" si="12"/>
        <v>180.19999999995343</v>
      </c>
      <c r="H140" s="30"/>
    </row>
    <row r="141" spans="1:8" ht="45" customHeight="1">
      <c r="A141" s="66" t="s">
        <v>403</v>
      </c>
      <c r="B141" s="79">
        <v>200</v>
      </c>
      <c r="C141" s="31" t="s">
        <v>431</v>
      </c>
      <c r="D141" s="16">
        <v>745800</v>
      </c>
      <c r="E141" s="137">
        <v>745619.8</v>
      </c>
      <c r="F141" s="80">
        <f t="shared" ref="F141" si="31">D141-E141</f>
        <v>180.19999999995343</v>
      </c>
      <c r="H141" s="30"/>
    </row>
    <row r="142" spans="1:8" ht="33.75">
      <c r="A142" s="65" t="s">
        <v>162</v>
      </c>
      <c r="B142" s="79">
        <v>200</v>
      </c>
      <c r="C142" s="31" t="s">
        <v>332</v>
      </c>
      <c r="D142" s="16">
        <v>745800</v>
      </c>
      <c r="E142" s="137">
        <v>745619.8</v>
      </c>
      <c r="F142" s="80">
        <f t="shared" si="12"/>
        <v>180.19999999995343</v>
      </c>
      <c r="H142" s="30"/>
    </row>
    <row r="143" spans="1:8" ht="93.75" customHeight="1">
      <c r="A143" s="65" t="s">
        <v>391</v>
      </c>
      <c r="B143" s="79">
        <v>200</v>
      </c>
      <c r="C143" s="31" t="s">
        <v>389</v>
      </c>
      <c r="D143" s="16">
        <f>D145</f>
        <v>220600</v>
      </c>
      <c r="E143" s="137">
        <f>E145</f>
        <v>220547</v>
      </c>
      <c r="F143" s="80">
        <f t="shared" si="12"/>
        <v>53</v>
      </c>
      <c r="H143" s="30"/>
    </row>
    <row r="144" spans="1:8" ht="45.75" customHeight="1">
      <c r="A144" s="66" t="s">
        <v>403</v>
      </c>
      <c r="B144" s="79">
        <v>200</v>
      </c>
      <c r="C144" s="31" t="s">
        <v>432</v>
      </c>
      <c r="D144" s="16">
        <v>220600</v>
      </c>
      <c r="E144" s="137">
        <v>220547</v>
      </c>
      <c r="F144" s="80">
        <f t="shared" ref="F144" si="32">D144-E144</f>
        <v>53</v>
      </c>
      <c r="H144" s="30"/>
    </row>
    <row r="145" spans="1:8" ht="33.75">
      <c r="A145" s="65" t="s">
        <v>162</v>
      </c>
      <c r="B145" s="79">
        <v>200</v>
      </c>
      <c r="C145" s="31" t="s">
        <v>390</v>
      </c>
      <c r="D145" s="16">
        <v>220600</v>
      </c>
      <c r="E145" s="137">
        <v>220547</v>
      </c>
      <c r="F145" s="80">
        <f t="shared" si="12"/>
        <v>53</v>
      </c>
      <c r="H145" s="30"/>
    </row>
    <row r="146" spans="1:8" ht="84" customHeight="1">
      <c r="A146" s="65" t="s">
        <v>152</v>
      </c>
      <c r="B146" s="79">
        <v>200</v>
      </c>
      <c r="C146" s="31" t="s">
        <v>333</v>
      </c>
      <c r="D146" s="16">
        <f>D148+D149</f>
        <v>4800</v>
      </c>
      <c r="E146" s="137">
        <f>E148+E149</f>
        <v>4657</v>
      </c>
      <c r="F146" s="80">
        <f t="shared" si="12"/>
        <v>143</v>
      </c>
      <c r="H146" s="30"/>
    </row>
    <row r="147" spans="1:8" ht="33.75" customHeight="1">
      <c r="A147" s="190" t="s">
        <v>404</v>
      </c>
      <c r="B147" s="79">
        <v>200</v>
      </c>
      <c r="C147" s="31" t="s">
        <v>433</v>
      </c>
      <c r="D147" s="16">
        <v>4800</v>
      </c>
      <c r="E147" s="137">
        <v>4657</v>
      </c>
      <c r="F147" s="80">
        <f t="shared" ref="F147" si="33">D147-E147</f>
        <v>143</v>
      </c>
      <c r="H147" s="30"/>
    </row>
    <row r="148" spans="1:8" ht="24.75" customHeight="1">
      <c r="A148" s="65" t="s">
        <v>177</v>
      </c>
      <c r="B148" s="79">
        <v>200</v>
      </c>
      <c r="C148" s="31" t="s">
        <v>334</v>
      </c>
      <c r="D148" s="16">
        <v>2300</v>
      </c>
      <c r="E148" s="137">
        <v>2227</v>
      </c>
      <c r="F148" s="80">
        <f t="shared" si="12"/>
        <v>73</v>
      </c>
      <c r="H148" s="30"/>
    </row>
    <row r="149" spans="1:8" ht="18.75" customHeight="1">
      <c r="A149" s="89" t="s">
        <v>207</v>
      </c>
      <c r="B149" s="79">
        <v>200</v>
      </c>
      <c r="C149" s="31" t="s">
        <v>335</v>
      </c>
      <c r="D149" s="16">
        <v>2500</v>
      </c>
      <c r="E149" s="137">
        <v>2430</v>
      </c>
      <c r="F149" s="80">
        <f t="shared" si="12"/>
        <v>70</v>
      </c>
      <c r="H149" s="30"/>
    </row>
    <row r="150" spans="1:8">
      <c r="A150" s="90" t="s">
        <v>126</v>
      </c>
      <c r="B150" s="81">
        <v>200</v>
      </c>
      <c r="C150" s="34" t="s">
        <v>336</v>
      </c>
      <c r="D150" s="16">
        <f>D151</f>
        <v>3582500</v>
      </c>
      <c r="E150" s="137">
        <f>E151</f>
        <v>3578858</v>
      </c>
      <c r="F150" s="80">
        <f t="shared" si="12"/>
        <v>3642</v>
      </c>
      <c r="H150" s="33"/>
    </row>
    <row r="151" spans="1:8" ht="12.75" customHeight="1">
      <c r="A151" s="90" t="s">
        <v>70</v>
      </c>
      <c r="B151" s="79">
        <v>200</v>
      </c>
      <c r="C151" s="31" t="s">
        <v>337</v>
      </c>
      <c r="D151" s="16">
        <f>D152</f>
        <v>3582500</v>
      </c>
      <c r="E151" s="137">
        <f>E152</f>
        <v>3578858</v>
      </c>
      <c r="F151" s="80">
        <f t="shared" si="12"/>
        <v>3642</v>
      </c>
      <c r="H151" s="30"/>
    </row>
    <row r="152" spans="1:8" ht="26.25" customHeight="1">
      <c r="A152" s="89" t="s">
        <v>339</v>
      </c>
      <c r="B152" s="79">
        <v>200</v>
      </c>
      <c r="C152" s="31" t="s">
        <v>338</v>
      </c>
      <c r="D152" s="16">
        <f>D153+D166</f>
        <v>3582500</v>
      </c>
      <c r="E152" s="137">
        <f>E153+E166</f>
        <v>3578858</v>
      </c>
      <c r="F152" s="80">
        <f t="shared" si="12"/>
        <v>3642</v>
      </c>
      <c r="H152" s="30"/>
    </row>
    <row r="153" spans="1:8" ht="18.75" customHeight="1">
      <c r="A153" s="89" t="s">
        <v>165</v>
      </c>
      <c r="B153" s="79">
        <v>200</v>
      </c>
      <c r="C153" s="31" t="s">
        <v>340</v>
      </c>
      <c r="D153" s="16">
        <f>D154+D157+D160+D163</f>
        <v>453100</v>
      </c>
      <c r="E153" s="137">
        <f>E154+E157+E160+E163</f>
        <v>450009.68</v>
      </c>
      <c r="F153" s="80">
        <f t="shared" si="12"/>
        <v>3090.320000000007</v>
      </c>
      <c r="H153" s="30"/>
    </row>
    <row r="154" spans="1:8" ht="76.5" customHeight="1">
      <c r="A154" s="89" t="s">
        <v>343</v>
      </c>
      <c r="B154" s="79">
        <v>200</v>
      </c>
      <c r="C154" s="31" t="s">
        <v>342</v>
      </c>
      <c r="D154" s="16">
        <f>D156</f>
        <v>300200</v>
      </c>
      <c r="E154" s="137">
        <f>E156</f>
        <v>297109.68</v>
      </c>
      <c r="F154" s="80">
        <f t="shared" si="12"/>
        <v>3090.320000000007</v>
      </c>
      <c r="H154" s="30"/>
    </row>
    <row r="155" spans="1:8" ht="28.5" customHeight="1">
      <c r="A155" s="89" t="s">
        <v>405</v>
      </c>
      <c r="B155" s="79">
        <v>200</v>
      </c>
      <c r="C155" s="31" t="s">
        <v>434</v>
      </c>
      <c r="D155" s="16">
        <v>300200</v>
      </c>
      <c r="E155" s="137">
        <v>297109.68</v>
      </c>
      <c r="F155" s="80">
        <v>3090.32</v>
      </c>
      <c r="H155" s="30"/>
    </row>
    <row r="156" spans="1:8" ht="66" customHeight="1">
      <c r="A156" s="133" t="s">
        <v>374</v>
      </c>
      <c r="B156" s="79">
        <v>200</v>
      </c>
      <c r="C156" s="31" t="s">
        <v>341</v>
      </c>
      <c r="D156" s="16">
        <v>300200</v>
      </c>
      <c r="E156" s="137">
        <v>297109.68</v>
      </c>
      <c r="F156" s="80">
        <f t="shared" si="12"/>
        <v>3090.320000000007</v>
      </c>
      <c r="H156" s="30"/>
    </row>
    <row r="157" spans="1:8" ht="64.5" customHeight="1">
      <c r="A157" s="65" t="s">
        <v>369</v>
      </c>
      <c r="B157" s="79">
        <v>200</v>
      </c>
      <c r="C157" s="31" t="s">
        <v>367</v>
      </c>
      <c r="D157" s="16">
        <f>D159</f>
        <v>100000</v>
      </c>
      <c r="E157" s="137">
        <f>E159</f>
        <v>100000</v>
      </c>
      <c r="F157" s="80" t="s">
        <v>81</v>
      </c>
      <c r="H157" s="30"/>
    </row>
    <row r="158" spans="1:8" ht="24" customHeight="1">
      <c r="A158" s="89" t="s">
        <v>405</v>
      </c>
      <c r="B158" s="79">
        <v>200</v>
      </c>
      <c r="C158" s="31" t="s">
        <v>435</v>
      </c>
      <c r="D158" s="16">
        <v>100000</v>
      </c>
      <c r="E158" s="137">
        <v>100000</v>
      </c>
      <c r="F158" s="80" t="s">
        <v>81</v>
      </c>
      <c r="H158" s="30"/>
    </row>
    <row r="159" spans="1:8" ht="25.5" customHeight="1">
      <c r="A159" s="65" t="s">
        <v>370</v>
      </c>
      <c r="B159" s="79">
        <v>200</v>
      </c>
      <c r="C159" s="31" t="s">
        <v>368</v>
      </c>
      <c r="D159" s="16">
        <v>100000</v>
      </c>
      <c r="E159" s="137">
        <v>100000</v>
      </c>
      <c r="F159" s="80" t="s">
        <v>81</v>
      </c>
      <c r="H159" s="30"/>
    </row>
    <row r="160" spans="1:8" ht="78.75" customHeight="1">
      <c r="A160" s="65" t="s">
        <v>373</v>
      </c>
      <c r="B160" s="79">
        <v>200</v>
      </c>
      <c r="C160" s="31" t="s">
        <v>371</v>
      </c>
      <c r="D160" s="16">
        <f>D162</f>
        <v>48900</v>
      </c>
      <c r="E160" s="137">
        <f>E162</f>
        <v>48900</v>
      </c>
      <c r="F160" s="80" t="s">
        <v>81</v>
      </c>
      <c r="H160" s="30"/>
    </row>
    <row r="161" spans="1:8" ht="21.75" customHeight="1">
      <c r="A161" s="89" t="s">
        <v>405</v>
      </c>
      <c r="B161" s="79">
        <v>200</v>
      </c>
      <c r="C161" s="31" t="s">
        <v>436</v>
      </c>
      <c r="D161" s="16">
        <v>48900</v>
      </c>
      <c r="E161" s="137">
        <v>48900</v>
      </c>
      <c r="F161" s="80" t="s">
        <v>81</v>
      </c>
      <c r="H161" s="30"/>
    </row>
    <row r="162" spans="1:8" ht="65.25" customHeight="1">
      <c r="A162" s="133" t="s">
        <v>374</v>
      </c>
      <c r="B162" s="79">
        <v>200</v>
      </c>
      <c r="C162" s="31" t="s">
        <v>372</v>
      </c>
      <c r="D162" s="16">
        <v>48900</v>
      </c>
      <c r="E162" s="137">
        <v>48900</v>
      </c>
      <c r="F162" s="80" t="s">
        <v>81</v>
      </c>
      <c r="H162" s="30"/>
    </row>
    <row r="163" spans="1:8" ht="76.5" customHeight="1">
      <c r="A163" s="65" t="s">
        <v>377</v>
      </c>
      <c r="B163" s="79">
        <v>200</v>
      </c>
      <c r="C163" s="31" t="s">
        <v>375</v>
      </c>
      <c r="D163" s="16">
        <f>D165</f>
        <v>4000</v>
      </c>
      <c r="E163" s="137">
        <f>E165</f>
        <v>4000</v>
      </c>
      <c r="F163" s="80" t="s">
        <v>81</v>
      </c>
      <c r="H163" s="30"/>
    </row>
    <row r="164" spans="1:8" ht="30.75" customHeight="1">
      <c r="A164" s="89" t="s">
        <v>405</v>
      </c>
      <c r="B164" s="79">
        <v>200</v>
      </c>
      <c r="C164" s="31" t="s">
        <v>437</v>
      </c>
      <c r="D164" s="16">
        <v>4000</v>
      </c>
      <c r="E164" s="137">
        <v>4000</v>
      </c>
      <c r="F164" s="80" t="s">
        <v>81</v>
      </c>
      <c r="H164" s="30"/>
    </row>
    <row r="165" spans="1:8" ht="59.25" customHeight="1">
      <c r="A165" s="133" t="s">
        <v>374</v>
      </c>
      <c r="B165" s="79">
        <v>200</v>
      </c>
      <c r="C165" s="31" t="s">
        <v>376</v>
      </c>
      <c r="D165" s="16">
        <v>4000</v>
      </c>
      <c r="E165" s="137">
        <v>4000</v>
      </c>
      <c r="F165" s="80" t="s">
        <v>81</v>
      </c>
      <c r="H165" s="30"/>
    </row>
    <row r="166" spans="1:8" ht="27.75" customHeight="1">
      <c r="A166" s="65" t="s">
        <v>166</v>
      </c>
      <c r="B166" s="79">
        <v>200</v>
      </c>
      <c r="C166" s="31" t="s">
        <v>344</v>
      </c>
      <c r="D166" s="13">
        <f>D167+D170+D173</f>
        <v>3129400</v>
      </c>
      <c r="E166" s="13">
        <f>E167+E170++E173</f>
        <v>3128848.32</v>
      </c>
      <c r="F166" s="80">
        <f t="shared" si="12"/>
        <v>551.68000000016764</v>
      </c>
      <c r="H166" s="30"/>
    </row>
    <row r="167" spans="1:8" ht="85.5" customHeight="1">
      <c r="A167" s="89" t="s">
        <v>346</v>
      </c>
      <c r="B167" s="79">
        <v>200</v>
      </c>
      <c r="C167" s="31" t="s">
        <v>347</v>
      </c>
      <c r="D167" s="13">
        <f>D169</f>
        <v>2488800</v>
      </c>
      <c r="E167" s="13">
        <f>E169</f>
        <v>2488248.3199999998</v>
      </c>
      <c r="F167" s="80">
        <f t="shared" si="12"/>
        <v>551.68000000016764</v>
      </c>
      <c r="H167" s="30"/>
    </row>
    <row r="168" spans="1:8" ht="33" customHeight="1">
      <c r="A168" s="89" t="s">
        <v>405</v>
      </c>
      <c r="B168" s="79">
        <v>200</v>
      </c>
      <c r="C168" s="31" t="s">
        <v>438</v>
      </c>
      <c r="D168" s="13">
        <v>2488800</v>
      </c>
      <c r="E168" s="13">
        <v>2488248.3199999998</v>
      </c>
      <c r="F168" s="80">
        <f t="shared" ref="F168" si="34">D168-E168</f>
        <v>551.68000000016764</v>
      </c>
      <c r="H168" s="30"/>
    </row>
    <row r="169" spans="1:8" ht="67.5" customHeight="1">
      <c r="A169" s="133" t="s">
        <v>118</v>
      </c>
      <c r="B169" s="79">
        <v>200</v>
      </c>
      <c r="C169" s="31" t="s">
        <v>345</v>
      </c>
      <c r="D169" s="9">
        <v>2488800</v>
      </c>
      <c r="E169" s="9">
        <v>2488248.3199999998</v>
      </c>
      <c r="F169" s="80">
        <f t="shared" si="12"/>
        <v>551.68000000016764</v>
      </c>
      <c r="H169" s="30"/>
    </row>
    <row r="170" spans="1:8" ht="81" customHeight="1">
      <c r="A170" s="65" t="s">
        <v>382</v>
      </c>
      <c r="B170" s="79">
        <v>200</v>
      </c>
      <c r="C170" s="31" t="s">
        <v>378</v>
      </c>
      <c r="D170" s="9">
        <f>D172</f>
        <v>592500</v>
      </c>
      <c r="E170" s="9">
        <f>E172</f>
        <v>592500</v>
      </c>
      <c r="F170" s="80" t="s">
        <v>81</v>
      </c>
      <c r="H170" s="30"/>
    </row>
    <row r="171" spans="1:8" ht="27" customHeight="1">
      <c r="A171" s="89" t="s">
        <v>405</v>
      </c>
      <c r="B171" s="79">
        <v>200</v>
      </c>
      <c r="C171" s="31" t="s">
        <v>439</v>
      </c>
      <c r="D171" s="9">
        <v>592500</v>
      </c>
      <c r="E171" s="9">
        <v>592500</v>
      </c>
      <c r="F171" s="80" t="s">
        <v>81</v>
      </c>
      <c r="H171" s="30"/>
    </row>
    <row r="172" spans="1:8" ht="75" customHeight="1">
      <c r="A172" s="133" t="s">
        <v>374</v>
      </c>
      <c r="B172" s="79">
        <v>200</v>
      </c>
      <c r="C172" s="31" t="s">
        <v>379</v>
      </c>
      <c r="D172" s="9">
        <v>592500</v>
      </c>
      <c r="E172" s="9">
        <v>592500</v>
      </c>
      <c r="F172" s="80" t="s">
        <v>81</v>
      </c>
      <c r="H172" s="30"/>
    </row>
    <row r="173" spans="1:8" ht="78.75" customHeight="1">
      <c r="A173" s="65" t="s">
        <v>383</v>
      </c>
      <c r="B173" s="79">
        <v>200</v>
      </c>
      <c r="C173" s="31" t="s">
        <v>380</v>
      </c>
      <c r="D173" s="9">
        <f>D175</f>
        <v>48100</v>
      </c>
      <c r="E173" s="9">
        <f>E175</f>
        <v>48100</v>
      </c>
      <c r="F173" s="80" t="s">
        <v>81</v>
      </c>
      <c r="H173" s="30"/>
    </row>
    <row r="174" spans="1:8" ht="33.75" customHeight="1">
      <c r="A174" s="89" t="s">
        <v>405</v>
      </c>
      <c r="B174" s="79">
        <v>200</v>
      </c>
      <c r="C174" s="31" t="s">
        <v>440</v>
      </c>
      <c r="D174" s="9">
        <v>48100</v>
      </c>
      <c r="E174" s="9">
        <v>48100</v>
      </c>
      <c r="F174" s="80" t="s">
        <v>81</v>
      </c>
      <c r="H174" s="30"/>
    </row>
    <row r="175" spans="1:8" ht="67.5" customHeight="1">
      <c r="A175" s="133" t="s">
        <v>118</v>
      </c>
      <c r="B175" s="79">
        <v>200</v>
      </c>
      <c r="C175" s="31" t="s">
        <v>381</v>
      </c>
      <c r="D175" s="9">
        <v>48100</v>
      </c>
      <c r="E175" s="9">
        <v>48100</v>
      </c>
      <c r="F175" s="80" t="s">
        <v>81</v>
      </c>
      <c r="H175" s="30"/>
    </row>
    <row r="176" spans="1:8">
      <c r="A176" s="89" t="s">
        <v>71</v>
      </c>
      <c r="B176" s="79">
        <v>200</v>
      </c>
      <c r="C176" s="31" t="s">
        <v>348</v>
      </c>
      <c r="D176" s="16">
        <f t="shared" ref="D176:E178" si="35">D177</f>
        <v>65000</v>
      </c>
      <c r="E176" s="137">
        <f t="shared" si="35"/>
        <v>65000</v>
      </c>
      <c r="F176" s="80" t="s">
        <v>81</v>
      </c>
      <c r="H176" s="30"/>
    </row>
    <row r="177" spans="1:8">
      <c r="A177" s="89" t="s">
        <v>85</v>
      </c>
      <c r="B177" s="79">
        <v>200</v>
      </c>
      <c r="C177" s="18" t="s">
        <v>349</v>
      </c>
      <c r="D177" s="16">
        <f t="shared" si="35"/>
        <v>65000</v>
      </c>
      <c r="E177" s="137">
        <f t="shared" si="35"/>
        <v>65000</v>
      </c>
      <c r="F177" s="80" t="s">
        <v>81</v>
      </c>
      <c r="H177" s="30"/>
    </row>
    <row r="178" spans="1:8" ht="36.75" customHeight="1">
      <c r="A178" s="89" t="s">
        <v>351</v>
      </c>
      <c r="B178" s="79">
        <v>200</v>
      </c>
      <c r="C178" s="18" t="s">
        <v>350</v>
      </c>
      <c r="D178" s="16">
        <f t="shared" si="35"/>
        <v>65000</v>
      </c>
      <c r="E178" s="137">
        <f t="shared" si="35"/>
        <v>65000</v>
      </c>
      <c r="F178" s="80" t="s">
        <v>81</v>
      </c>
      <c r="H178" s="30"/>
    </row>
    <row r="179" spans="1:8" ht="25.5" customHeight="1">
      <c r="A179" s="89" t="s">
        <v>167</v>
      </c>
      <c r="B179" s="79">
        <v>200</v>
      </c>
      <c r="C179" s="18" t="s">
        <v>352</v>
      </c>
      <c r="D179" s="16">
        <f>D180</f>
        <v>65000</v>
      </c>
      <c r="E179" s="137">
        <f t="shared" ref="E179" si="36">E180</f>
        <v>65000</v>
      </c>
      <c r="F179" s="80" t="s">
        <v>81</v>
      </c>
      <c r="H179" s="30"/>
    </row>
    <row r="180" spans="1:8" ht="81.75" customHeight="1">
      <c r="A180" s="89" t="s">
        <v>153</v>
      </c>
      <c r="B180" s="79">
        <v>200</v>
      </c>
      <c r="C180" s="18" t="s">
        <v>353</v>
      </c>
      <c r="D180" s="16">
        <f>D184+D182</f>
        <v>65000</v>
      </c>
      <c r="E180" s="137">
        <f>E184+E182</f>
        <v>65000</v>
      </c>
      <c r="F180" s="80" t="s">
        <v>81</v>
      </c>
      <c r="H180" s="30"/>
    </row>
    <row r="181" spans="1:8" ht="37.5" customHeight="1">
      <c r="A181" s="89" t="s">
        <v>402</v>
      </c>
      <c r="B181" s="79">
        <v>200</v>
      </c>
      <c r="C181" s="18" t="s">
        <v>441</v>
      </c>
      <c r="D181" s="16">
        <v>6000</v>
      </c>
      <c r="E181" s="137">
        <v>6000</v>
      </c>
      <c r="F181" s="80" t="s">
        <v>81</v>
      </c>
      <c r="H181" s="30"/>
    </row>
    <row r="182" spans="1:8" ht="65.25" customHeight="1">
      <c r="A182" s="142" t="s">
        <v>361</v>
      </c>
      <c r="B182" s="79">
        <v>200</v>
      </c>
      <c r="C182" s="18" t="s">
        <v>360</v>
      </c>
      <c r="D182" s="16">
        <v>6000</v>
      </c>
      <c r="E182" s="137">
        <v>6000</v>
      </c>
      <c r="F182" s="80" t="s">
        <v>81</v>
      </c>
      <c r="H182" s="30"/>
    </row>
    <row r="183" spans="1:8" ht="39" customHeight="1">
      <c r="A183" s="66" t="s">
        <v>403</v>
      </c>
      <c r="B183" s="79">
        <v>201</v>
      </c>
      <c r="C183" s="18" t="s">
        <v>442</v>
      </c>
      <c r="D183" s="16">
        <v>59000</v>
      </c>
      <c r="E183" s="137">
        <v>59000</v>
      </c>
      <c r="F183" s="80" t="s">
        <v>81</v>
      </c>
      <c r="H183" s="30"/>
    </row>
    <row r="184" spans="1:8" ht="33.75">
      <c r="A184" s="65" t="s">
        <v>162</v>
      </c>
      <c r="B184" s="79">
        <v>200</v>
      </c>
      <c r="C184" s="18" t="s">
        <v>354</v>
      </c>
      <c r="D184" s="16">
        <v>59000</v>
      </c>
      <c r="E184" s="137">
        <v>59000</v>
      </c>
      <c r="F184" s="80" t="s">
        <v>81</v>
      </c>
      <c r="H184" s="30"/>
    </row>
    <row r="185" spans="1:8" ht="6" customHeight="1" thickBot="1">
      <c r="A185" s="214"/>
      <c r="B185" s="215"/>
      <c r="C185" s="215"/>
      <c r="D185" s="215"/>
      <c r="E185" s="215"/>
      <c r="F185" s="215"/>
      <c r="H185" s="30"/>
    </row>
    <row r="186" spans="1:8" ht="23.25" thickBot="1">
      <c r="A186" s="91" t="s">
        <v>78</v>
      </c>
      <c r="B186" s="83">
        <v>450</v>
      </c>
      <c r="C186" s="84" t="s">
        <v>15</v>
      </c>
      <c r="D186" s="184">
        <f>'117_1'!D15-'117_2'!D5</f>
        <v>-1624100</v>
      </c>
      <c r="E186" s="85">
        <f>'117_1'!E15-'117_2'!E5</f>
        <v>-672365.19000000134</v>
      </c>
      <c r="F186" s="114" t="s">
        <v>15</v>
      </c>
      <c r="H186" s="30"/>
    </row>
  </sheetData>
  <mergeCells count="3">
    <mergeCell ref="A2:F2"/>
    <mergeCell ref="E1:F1"/>
    <mergeCell ref="A185:F185"/>
  </mergeCells>
  <phoneticPr fontId="13" type="noConversion"/>
  <pageMargins left="0.78740157480314965" right="0.31496062992125984" top="0.39370078740157483" bottom="0.19685039370078741" header="0.19685039370078741" footer="0.19685039370078741"/>
  <pageSetup paperSize="9" scale="9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topLeftCell="A24" zoomScale="150" zoomScaleNormal="150" zoomScaleSheetLayoutView="140" workbookViewId="0">
      <selection activeCell="C184" sqref="C184"/>
    </sheetView>
  </sheetViews>
  <sheetFormatPr defaultRowHeight="12.75"/>
  <cols>
    <col min="1" max="1" width="25.42578125" customWidth="1"/>
    <col min="2" max="2" width="4.7109375" customWidth="1"/>
    <col min="3" max="3" width="23.7109375" customWidth="1"/>
    <col min="4" max="4" width="11.85546875" customWidth="1"/>
    <col min="5" max="5" width="12.28515625" customWidth="1"/>
    <col min="6" max="6" width="12.42578125" customWidth="1"/>
  </cols>
  <sheetData>
    <row r="1" spans="1:6">
      <c r="E1" s="216" t="s">
        <v>88</v>
      </c>
      <c r="F1" s="216"/>
    </row>
    <row r="2" spans="1:6" ht="14.25">
      <c r="A2" s="157" t="s">
        <v>115</v>
      </c>
      <c r="B2" s="157"/>
      <c r="C2" s="157"/>
      <c r="D2" s="157"/>
      <c r="E2" s="157"/>
    </row>
    <row r="3" spans="1:6" ht="4.9000000000000004" customHeight="1">
      <c r="A3" s="19"/>
    </row>
    <row r="4" spans="1:6">
      <c r="A4" s="219" t="s">
        <v>8</v>
      </c>
      <c r="B4" s="219" t="s">
        <v>9</v>
      </c>
      <c r="C4" s="219" t="s">
        <v>36</v>
      </c>
      <c r="D4" s="219" t="s">
        <v>33</v>
      </c>
      <c r="E4" s="217" t="s">
        <v>12</v>
      </c>
      <c r="F4" s="218" t="s">
        <v>58</v>
      </c>
    </row>
    <row r="5" spans="1:6" s="10" customFormat="1" ht="54.6" customHeight="1">
      <c r="A5" s="219"/>
      <c r="B5" s="219"/>
      <c r="C5" s="219"/>
      <c r="D5" s="219"/>
      <c r="E5" s="217"/>
      <c r="F5" s="218"/>
    </row>
    <row r="6" spans="1:6" ht="13.5" thickBot="1">
      <c r="A6" s="20">
        <v>1</v>
      </c>
      <c r="B6" s="21">
        <v>2</v>
      </c>
      <c r="C6" s="21">
        <v>3</v>
      </c>
      <c r="D6" s="21" t="s">
        <v>13</v>
      </c>
      <c r="E6" s="21" t="s">
        <v>14</v>
      </c>
      <c r="F6" s="21" t="s">
        <v>35</v>
      </c>
    </row>
    <row r="7" spans="1:6" ht="25.5">
      <c r="A7" s="158" t="s">
        <v>37</v>
      </c>
      <c r="B7" s="92">
        <v>500</v>
      </c>
      <c r="C7" s="93" t="s">
        <v>15</v>
      </c>
      <c r="D7" s="94">
        <v>1624100</v>
      </c>
      <c r="E7" s="94">
        <v>672365.19</v>
      </c>
      <c r="F7" s="185">
        <f>D7-E7</f>
        <v>951734.81</v>
      </c>
    </row>
    <row r="8" spans="1:6">
      <c r="A8" s="159" t="s">
        <v>0</v>
      </c>
      <c r="B8" s="95"/>
      <c r="C8" s="48"/>
      <c r="D8" s="47"/>
      <c r="E8" s="39"/>
      <c r="F8" s="96"/>
    </row>
    <row r="9" spans="1:6" ht="25.5">
      <c r="A9" s="160" t="s">
        <v>80</v>
      </c>
      <c r="B9" s="97">
        <v>520</v>
      </c>
      <c r="C9" s="49" t="s">
        <v>15</v>
      </c>
      <c r="D9" s="50" t="s">
        <v>81</v>
      </c>
      <c r="E9" s="51" t="s">
        <v>81</v>
      </c>
      <c r="F9" s="103" t="s">
        <v>81</v>
      </c>
    </row>
    <row r="10" spans="1:6">
      <c r="A10" s="159" t="s">
        <v>82</v>
      </c>
      <c r="B10" s="98"/>
      <c r="C10" s="22"/>
      <c r="D10" s="55"/>
      <c r="E10" s="55"/>
      <c r="F10" s="99"/>
    </row>
    <row r="11" spans="1:6" ht="30" customHeight="1">
      <c r="A11" s="161"/>
      <c r="B11" s="100"/>
      <c r="C11" s="22"/>
      <c r="D11" s="54" t="s">
        <v>81</v>
      </c>
      <c r="E11" s="116" t="s">
        <v>81</v>
      </c>
      <c r="F11" s="121" t="s">
        <v>81</v>
      </c>
    </row>
    <row r="12" spans="1:6">
      <c r="A12" s="161"/>
      <c r="B12" s="101"/>
      <c r="C12" s="46"/>
      <c r="D12" s="52" t="s">
        <v>81</v>
      </c>
      <c r="E12" s="117" t="s">
        <v>81</v>
      </c>
      <c r="F12" s="119" t="s">
        <v>81</v>
      </c>
    </row>
    <row r="13" spans="1:6">
      <c r="A13" s="162"/>
      <c r="B13" s="100"/>
      <c r="C13" s="22"/>
      <c r="D13" s="52" t="s">
        <v>81</v>
      </c>
      <c r="E13" s="54" t="s">
        <v>81</v>
      </c>
      <c r="F13" s="118" t="s">
        <v>81</v>
      </c>
    </row>
    <row r="14" spans="1:6" ht="25.5">
      <c r="A14" s="163" t="s">
        <v>83</v>
      </c>
      <c r="B14" s="101">
        <v>620</v>
      </c>
      <c r="C14" s="46" t="s">
        <v>15</v>
      </c>
      <c r="D14" s="52" t="s">
        <v>81</v>
      </c>
      <c r="E14" s="52" t="s">
        <v>81</v>
      </c>
      <c r="F14" s="102" t="s">
        <v>81</v>
      </c>
    </row>
    <row r="15" spans="1:6">
      <c r="A15" s="164" t="s">
        <v>82</v>
      </c>
      <c r="B15" s="98"/>
      <c r="C15" s="22"/>
      <c r="D15" s="57"/>
      <c r="E15" s="53"/>
      <c r="F15" s="99"/>
    </row>
    <row r="16" spans="1:6">
      <c r="A16" s="165" t="s">
        <v>81</v>
      </c>
      <c r="B16" s="97"/>
      <c r="C16" s="56" t="s">
        <v>81</v>
      </c>
      <c r="D16" s="51" t="s">
        <v>81</v>
      </c>
      <c r="E16" s="50" t="s">
        <v>81</v>
      </c>
      <c r="F16" s="103" t="s">
        <v>81</v>
      </c>
    </row>
    <row r="17" spans="1:6" ht="18.75" customHeight="1">
      <c r="A17" s="160" t="s">
        <v>79</v>
      </c>
      <c r="B17" s="101">
        <v>700</v>
      </c>
      <c r="C17" s="38" t="s">
        <v>214</v>
      </c>
      <c r="D17" s="177">
        <f>D7</f>
        <v>1624100</v>
      </c>
      <c r="E17" s="177">
        <f>E7</f>
        <v>672365.19</v>
      </c>
      <c r="F17" s="176">
        <f>D17-E17</f>
        <v>951734.81</v>
      </c>
    </row>
    <row r="18" spans="1:6" ht="38.25" customHeight="1">
      <c r="A18" s="160" t="s">
        <v>215</v>
      </c>
      <c r="B18" s="104">
        <v>700</v>
      </c>
      <c r="C18" s="38" t="s">
        <v>38</v>
      </c>
      <c r="D18" s="186">
        <f>D17</f>
        <v>1624100</v>
      </c>
      <c r="E18" s="40">
        <f>E17</f>
        <v>672365.19</v>
      </c>
      <c r="F18" s="176">
        <f>D18-E18</f>
        <v>951734.81</v>
      </c>
    </row>
    <row r="19" spans="1:6" ht="25.5">
      <c r="A19" s="166" t="s">
        <v>72</v>
      </c>
      <c r="B19" s="105">
        <v>710</v>
      </c>
      <c r="C19" s="37" t="s">
        <v>39</v>
      </c>
      <c r="D19" s="23">
        <v>-11405300</v>
      </c>
      <c r="E19" s="187">
        <v>-11588203.4</v>
      </c>
      <c r="F19" s="109" t="s">
        <v>15</v>
      </c>
    </row>
    <row r="20" spans="1:6" ht="25.5">
      <c r="A20" s="167" t="s">
        <v>40</v>
      </c>
      <c r="B20" s="106">
        <v>710</v>
      </c>
      <c r="C20" s="25" t="s">
        <v>41</v>
      </c>
      <c r="D20" s="24">
        <f t="shared" ref="D20:E22" si="0">D19</f>
        <v>-11405300</v>
      </c>
      <c r="E20" s="187">
        <f t="shared" si="0"/>
        <v>-11588203.4</v>
      </c>
      <c r="F20" s="109" t="s">
        <v>15</v>
      </c>
    </row>
    <row r="21" spans="1:6" ht="25.5">
      <c r="A21" s="167" t="s">
        <v>42</v>
      </c>
      <c r="B21" s="106">
        <v>710</v>
      </c>
      <c r="C21" s="25" t="s">
        <v>43</v>
      </c>
      <c r="D21" s="24">
        <f t="shared" si="0"/>
        <v>-11405300</v>
      </c>
      <c r="E21" s="187">
        <f t="shared" si="0"/>
        <v>-11588203.4</v>
      </c>
      <c r="F21" s="109" t="s">
        <v>15</v>
      </c>
    </row>
    <row r="22" spans="1:6" ht="38.25">
      <c r="A22" s="167" t="s">
        <v>44</v>
      </c>
      <c r="B22" s="106">
        <v>710</v>
      </c>
      <c r="C22" s="25" t="s">
        <v>45</v>
      </c>
      <c r="D22" s="24">
        <f t="shared" si="0"/>
        <v>-11405300</v>
      </c>
      <c r="E22" s="187">
        <f t="shared" si="0"/>
        <v>-11588203.4</v>
      </c>
      <c r="F22" s="109" t="s">
        <v>15</v>
      </c>
    </row>
    <row r="23" spans="1:6" ht="25.5">
      <c r="A23" s="167" t="s">
        <v>73</v>
      </c>
      <c r="B23" s="106">
        <v>720</v>
      </c>
      <c r="C23" s="25" t="s">
        <v>46</v>
      </c>
      <c r="D23" s="24">
        <v>13029400</v>
      </c>
      <c r="E23" s="188">
        <v>12260568.59</v>
      </c>
      <c r="F23" s="109" t="s">
        <v>15</v>
      </c>
    </row>
    <row r="24" spans="1:6" ht="25.5">
      <c r="A24" s="167" t="s">
        <v>47</v>
      </c>
      <c r="B24" s="106">
        <v>720</v>
      </c>
      <c r="C24" s="25" t="s">
        <v>48</v>
      </c>
      <c r="D24" s="24">
        <f>D23</f>
        <v>13029400</v>
      </c>
      <c r="E24" s="188">
        <f>E23</f>
        <v>12260568.59</v>
      </c>
      <c r="F24" s="109" t="s">
        <v>15</v>
      </c>
    </row>
    <row r="25" spans="1:6" ht="25.5">
      <c r="A25" s="167" t="s">
        <v>49</v>
      </c>
      <c r="B25" s="106">
        <v>720</v>
      </c>
      <c r="C25" s="25" t="s">
        <v>50</v>
      </c>
      <c r="D25" s="24">
        <f>D24</f>
        <v>13029400</v>
      </c>
      <c r="E25" s="188">
        <f>E23</f>
        <v>12260568.59</v>
      </c>
      <c r="F25" s="109" t="s">
        <v>15</v>
      </c>
    </row>
    <row r="26" spans="1:6" ht="39" thickBot="1">
      <c r="A26" s="168" t="s">
        <v>51</v>
      </c>
      <c r="B26" s="107">
        <v>720</v>
      </c>
      <c r="C26" s="108" t="s">
        <v>52</v>
      </c>
      <c r="D26" s="120">
        <f>D25</f>
        <v>13029400</v>
      </c>
      <c r="E26" s="189">
        <f>E25</f>
        <v>12260568.59</v>
      </c>
      <c r="F26" s="112" t="s">
        <v>15</v>
      </c>
    </row>
    <row r="28" spans="1:6" ht="18.75" customHeight="1">
      <c r="A28" s="170" t="s">
        <v>74</v>
      </c>
      <c r="C28" t="s">
        <v>90</v>
      </c>
    </row>
    <row r="29" spans="1:6">
      <c r="A29" s="169"/>
      <c r="C29" s="110" t="s">
        <v>89</v>
      </c>
    </row>
    <row r="30" spans="1:6" ht="0.75" customHeight="1">
      <c r="A30" s="169"/>
    </row>
    <row r="31" spans="1:6" ht="14.45" customHeight="1">
      <c r="A31" s="169" t="s">
        <v>53</v>
      </c>
      <c r="B31" s="3"/>
      <c r="C31" s="3"/>
    </row>
    <row r="32" spans="1:6" s="3" customFormat="1">
      <c r="A32" s="169" t="s">
        <v>91</v>
      </c>
      <c r="C32" s="111" t="s">
        <v>1</v>
      </c>
    </row>
    <row r="33" spans="1:3" s="3" customFormat="1" ht="10.5" customHeight="1">
      <c r="A33" s="169"/>
      <c r="C33" s="110" t="s">
        <v>89</v>
      </c>
    </row>
    <row r="34" spans="1:3" s="3" customFormat="1" ht="12.75" hidden="1" customHeight="1">
      <c r="A34" s="169"/>
    </row>
    <row r="35" spans="1:3" s="3" customFormat="1" ht="16.5" customHeight="1">
      <c r="A35" s="169" t="s">
        <v>75</v>
      </c>
      <c r="C35" s="111" t="s">
        <v>2</v>
      </c>
    </row>
    <row r="36" spans="1:3" s="3" customFormat="1" ht="10.5" customHeight="1">
      <c r="A36" s="169"/>
      <c r="C36" s="110" t="s">
        <v>89</v>
      </c>
    </row>
    <row r="37" spans="1:3" s="3" customFormat="1" ht="20.25" customHeight="1">
      <c r="A37" s="171" t="s">
        <v>400</v>
      </c>
    </row>
  </sheetData>
  <mergeCells count="7">
    <mergeCell ref="E1:F1"/>
    <mergeCell ref="E4:E5"/>
    <mergeCell ref="F4:F5"/>
    <mergeCell ref="A4:A5"/>
    <mergeCell ref="B4:B5"/>
    <mergeCell ref="C4:C5"/>
    <mergeCell ref="D4:D5"/>
  </mergeCells>
  <phoneticPr fontId="13" type="noConversion"/>
  <pageMargins left="0.78740157480314965" right="0.31496062992125984" top="0.59055118110236227" bottom="0.39370078740157483" header="0.19685039370078741" footer="0.19685039370078741"/>
  <pageSetup paperSize="9" scale="9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117_1</vt:lpstr>
      <vt:lpstr>117_2</vt:lpstr>
      <vt:lpstr>117_3</vt:lpstr>
      <vt:lpstr>Excel_BuiltIn_Print_Area_5</vt:lpstr>
      <vt:lpstr>'117_2'!Область_печати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</dc:creator>
  <cp:lastModifiedBy>Дело</cp:lastModifiedBy>
  <cp:lastPrinted>2017-02-20T06:28:37Z</cp:lastPrinted>
  <dcterms:created xsi:type="dcterms:W3CDTF">2011-02-10T10:53:11Z</dcterms:created>
  <dcterms:modified xsi:type="dcterms:W3CDTF">2017-02-20T06:29:27Z</dcterms:modified>
</cp:coreProperties>
</file>