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5480" windowHeight="8190" activeTab="2"/>
  </bookViews>
  <sheets>
    <sheet name="117_1" sheetId="4" r:id="rId1"/>
    <sheet name="117_2" sheetId="5" r:id="rId2"/>
    <sheet name="117_3" sheetId="6" r:id="rId3"/>
  </sheets>
  <definedNames>
    <definedName name="Excel_BuiltIn_Print_Area_5">'117_2'!$A$2:$F$219</definedName>
    <definedName name="_xlnm.Print_Area" localSheetId="1">'117_2'!$A$1:$F$219</definedName>
  </definedNames>
  <calcPr calcId="145621"/>
</workbook>
</file>

<file path=xl/calcChain.xml><?xml version="1.0" encoding="utf-8"?>
<calcChain xmlns="http://schemas.openxmlformats.org/spreadsheetml/2006/main">
  <c r="E13" i="6" l="1"/>
  <c r="E12" i="6" s="1"/>
  <c r="E11" i="6" s="1"/>
  <c r="E9" i="6" s="1"/>
  <c r="E7" i="6" s="1"/>
  <c r="D19" i="6"/>
  <c r="F210" i="5"/>
  <c r="F198" i="5"/>
  <c r="F127" i="5"/>
  <c r="E209" i="5"/>
  <c r="E114" i="5"/>
  <c r="D177" i="5"/>
  <c r="F54" i="4"/>
  <c r="F55" i="4"/>
  <c r="F56" i="4"/>
  <c r="F66" i="5" l="1"/>
  <c r="E65" i="5"/>
  <c r="E64" i="5"/>
  <c r="F30" i="5"/>
  <c r="F33" i="5"/>
  <c r="E197" i="5" l="1"/>
  <c r="E196" i="5" s="1"/>
  <c r="E195" i="5" s="1"/>
  <c r="D197" i="5"/>
  <c r="F197" i="5" s="1"/>
  <c r="F136" i="5"/>
  <c r="F131" i="5"/>
  <c r="E147" i="5"/>
  <c r="F155" i="5"/>
  <c r="F45" i="5"/>
  <c r="E44" i="5"/>
  <c r="E43" i="5" s="1"/>
  <c r="E42" i="5" s="1"/>
  <c r="E41" i="5" s="1"/>
  <c r="E40" i="5" s="1"/>
  <c r="E19" i="6"/>
  <c r="F174" i="5"/>
  <c r="F170" i="5"/>
  <c r="F123" i="5"/>
  <c r="F16" i="5"/>
  <c r="F75" i="5"/>
  <c r="F85" i="5"/>
  <c r="E14" i="5"/>
  <c r="F79" i="5"/>
  <c r="E38" i="5"/>
  <c r="E37" i="5" s="1"/>
  <c r="F26" i="5"/>
  <c r="F25" i="5"/>
  <c r="F24" i="4"/>
  <c r="F25" i="4"/>
  <c r="F23" i="4"/>
  <c r="E92" i="5"/>
  <c r="F159" i="5"/>
  <c r="F148" i="5"/>
  <c r="F144" i="5"/>
  <c r="F60" i="5"/>
  <c r="E57" i="5"/>
  <c r="E23" i="5"/>
  <c r="F17" i="5"/>
  <c r="F41" i="4"/>
  <c r="F42" i="4"/>
  <c r="F43" i="4"/>
  <c r="F217" i="5"/>
  <c r="E216" i="5"/>
  <c r="D216" i="5"/>
  <c r="D215" i="5" s="1"/>
  <c r="D214" i="5" s="1"/>
  <c r="D213" i="5" s="1"/>
  <c r="D212" i="5" s="1"/>
  <c r="D211" i="5" s="1"/>
  <c r="D44" i="5"/>
  <c r="F44" i="5" s="1"/>
  <c r="F34" i="4"/>
  <c r="D64" i="5"/>
  <c r="F64" i="5" s="1"/>
  <c r="E208" i="5"/>
  <c r="E207" i="5" s="1"/>
  <c r="E113" i="5"/>
  <c r="E112" i="5" s="1"/>
  <c r="E111" i="5" s="1"/>
  <c r="D68" i="5"/>
  <c r="D67" i="5" s="1"/>
  <c r="E50" i="5"/>
  <c r="E49" i="5" s="1"/>
  <c r="D50" i="5"/>
  <c r="D49" i="5" s="1"/>
  <c r="D176" i="5"/>
  <c r="D196" i="5" l="1"/>
  <c r="F196" i="5" s="1"/>
  <c r="D43" i="5"/>
  <c r="F43" i="5" s="1"/>
  <c r="F216" i="5"/>
  <c r="E215" i="5"/>
  <c r="F50" i="5"/>
  <c r="D175" i="5"/>
  <c r="E201" i="5"/>
  <c r="D201" i="5"/>
  <c r="F50" i="4"/>
  <c r="F51" i="4"/>
  <c r="F49" i="4"/>
  <c r="E22" i="5"/>
  <c r="E13" i="5"/>
  <c r="E12" i="5" s="1"/>
  <c r="F178" i="5"/>
  <c r="E185" i="5"/>
  <c r="E154" i="5"/>
  <c r="E78" i="5"/>
  <c r="E77" i="5" s="1"/>
  <c r="E76" i="5" s="1"/>
  <c r="E56" i="5"/>
  <c r="E55" i="5" s="1"/>
  <c r="D29" i="5"/>
  <c r="D185" i="5"/>
  <c r="D154" i="5"/>
  <c r="D78" i="5"/>
  <c r="F78" i="5" s="1"/>
  <c r="D57" i="5"/>
  <c r="D56" i="5" s="1"/>
  <c r="E158" i="5"/>
  <c r="E156" i="5" s="1"/>
  <c r="E29" i="5"/>
  <c r="E28" i="5" s="1"/>
  <c r="E177" i="5"/>
  <c r="E176" i="5" s="1"/>
  <c r="E175" i="5" s="1"/>
  <c r="E91" i="5"/>
  <c r="F59" i="5"/>
  <c r="F57" i="5"/>
  <c r="F58" i="5"/>
  <c r="D158" i="5"/>
  <c r="F158" i="5" s="1"/>
  <c r="E193" i="5"/>
  <c r="E192" i="5" s="1"/>
  <c r="E191" i="5" s="1"/>
  <c r="E173" i="5"/>
  <c r="E169" i="5"/>
  <c r="E165" i="5"/>
  <c r="E146" i="5"/>
  <c r="E145" i="5" s="1"/>
  <c r="E143" i="5"/>
  <c r="E142" i="5" s="1"/>
  <c r="E135" i="5"/>
  <c r="E134" i="5" s="1"/>
  <c r="E133" i="5" s="1"/>
  <c r="E130" i="5"/>
  <c r="E126" i="5"/>
  <c r="E125" i="5" s="1"/>
  <c r="E124" i="5" s="1"/>
  <c r="E122" i="5"/>
  <c r="E109" i="5"/>
  <c r="E108" i="5" s="1"/>
  <c r="E107" i="5" s="1"/>
  <c r="E104" i="5"/>
  <c r="E96" i="5"/>
  <c r="E95" i="5" s="1"/>
  <c r="E84" i="5"/>
  <c r="E83" i="5" s="1"/>
  <c r="E82" i="5" s="1"/>
  <c r="E74" i="5"/>
  <c r="E69" i="5"/>
  <c r="E68" i="5" s="1"/>
  <c r="E67" i="5" s="1"/>
  <c r="E63" i="5"/>
  <c r="E54" i="5"/>
  <c r="E36" i="5"/>
  <c r="E32" i="5"/>
  <c r="D209" i="5"/>
  <c r="F209" i="5" s="1"/>
  <c r="D193" i="5"/>
  <c r="D192" i="5" s="1"/>
  <c r="F177" i="5"/>
  <c r="D173" i="5"/>
  <c r="D169" i="5"/>
  <c r="D165" i="5"/>
  <c r="D164" i="5" s="1"/>
  <c r="D147" i="5"/>
  <c r="F147" i="5" s="1"/>
  <c r="D143" i="5"/>
  <c r="D135" i="5"/>
  <c r="F135" i="5" s="1"/>
  <c r="D130" i="5"/>
  <c r="D126" i="5"/>
  <c r="F126" i="5" s="1"/>
  <c r="D122" i="5"/>
  <c r="D114" i="5"/>
  <c r="D109" i="5"/>
  <c r="D104" i="5"/>
  <c r="D92" i="5"/>
  <c r="D96" i="5"/>
  <c r="D84" i="5"/>
  <c r="F84" i="5" s="1"/>
  <c r="D74" i="5"/>
  <c r="D65" i="5"/>
  <c r="F65" i="5" s="1"/>
  <c r="D38" i="5"/>
  <c r="D32" i="5"/>
  <c r="D31" i="5" s="1"/>
  <c r="D23" i="5"/>
  <c r="D22" i="5" s="1"/>
  <c r="F165" i="5"/>
  <c r="D14" i="5"/>
  <c r="F166" i="5"/>
  <c r="F194" i="5"/>
  <c r="F39" i="4"/>
  <c r="F7" i="6"/>
  <c r="E62" i="5" l="1"/>
  <c r="E90" i="5"/>
  <c r="F29" i="5"/>
  <c r="E27" i="5"/>
  <c r="F32" i="5"/>
  <c r="D195" i="5"/>
  <c r="F195" i="5" s="1"/>
  <c r="E129" i="5"/>
  <c r="F130" i="5"/>
  <c r="E103" i="5"/>
  <c r="E153" i="5"/>
  <c r="F154" i="5"/>
  <c r="E121" i="5"/>
  <c r="F122" i="5"/>
  <c r="E200" i="5"/>
  <c r="E172" i="5"/>
  <c r="F173" i="5"/>
  <c r="E168" i="5"/>
  <c r="F169" i="5"/>
  <c r="E73" i="5"/>
  <c r="F74" i="5"/>
  <c r="D37" i="5"/>
  <c r="D73" i="5"/>
  <c r="D95" i="5"/>
  <c r="D103" i="5"/>
  <c r="D134" i="5"/>
  <c r="F134" i="5" s="1"/>
  <c r="D28" i="5"/>
  <c r="F193" i="5"/>
  <c r="D91" i="5"/>
  <c r="D121" i="5"/>
  <c r="D129" i="5"/>
  <c r="D142" i="5"/>
  <c r="F142" i="5" s="1"/>
  <c r="F143" i="5"/>
  <c r="D200" i="5"/>
  <c r="D42" i="5"/>
  <c r="F42" i="5" s="1"/>
  <c r="F215" i="5"/>
  <c r="E214" i="5"/>
  <c r="D90" i="5"/>
  <c r="D21" i="5"/>
  <c r="F22" i="5"/>
  <c r="D83" i="5"/>
  <c r="F83" i="5" s="1"/>
  <c r="D120" i="5"/>
  <c r="F14" i="5"/>
  <c r="D13" i="5"/>
  <c r="D72" i="5"/>
  <c r="D113" i="5"/>
  <c r="D125" i="5"/>
  <c r="F125" i="5" s="1"/>
  <c r="D133" i="5"/>
  <c r="F133" i="5" s="1"/>
  <c r="D146" i="5"/>
  <c r="F146" i="5" s="1"/>
  <c r="D163" i="5"/>
  <c r="D172" i="5"/>
  <c r="D191" i="5"/>
  <c r="F192" i="5"/>
  <c r="E31" i="5"/>
  <c r="F31" i="5" s="1"/>
  <c r="E141" i="5"/>
  <c r="D157" i="5"/>
  <c r="E157" i="5"/>
  <c r="F56" i="5"/>
  <c r="D55" i="5"/>
  <c r="D54" i="5" s="1"/>
  <c r="F54" i="5" s="1"/>
  <c r="D153" i="5"/>
  <c r="D184" i="5"/>
  <c r="F176" i="5"/>
  <c r="D108" i="5"/>
  <c r="D128" i="5"/>
  <c r="D168" i="5"/>
  <c r="D208" i="5"/>
  <c r="F208" i="5" s="1"/>
  <c r="E164" i="5"/>
  <c r="E163" i="5" s="1"/>
  <c r="D77" i="5"/>
  <c r="F77" i="5" s="1"/>
  <c r="E184" i="5"/>
  <c r="E183" i="5" s="1"/>
  <c r="E182" i="5" s="1"/>
  <c r="D63" i="5"/>
  <c r="F63" i="5" s="1"/>
  <c r="D132" i="5"/>
  <c r="F23" i="5"/>
  <c r="E21" i="5"/>
  <c r="E20" i="5" s="1"/>
  <c r="F40" i="4"/>
  <c r="E47" i="5"/>
  <c r="F28" i="5" l="1"/>
  <c r="D27" i="5"/>
  <c r="E128" i="5"/>
  <c r="F129" i="5"/>
  <c r="E102" i="5"/>
  <c r="E152" i="5"/>
  <c r="F153" i="5"/>
  <c r="E120" i="5"/>
  <c r="E119" i="5" s="1"/>
  <c r="F121" i="5"/>
  <c r="E199" i="5"/>
  <c r="E190" i="5" s="1"/>
  <c r="E171" i="5"/>
  <c r="F172" i="5"/>
  <c r="E167" i="5"/>
  <c r="F168" i="5"/>
  <c r="E162" i="5"/>
  <c r="E72" i="5"/>
  <c r="F73" i="5"/>
  <c r="F157" i="5"/>
  <c r="D41" i="5"/>
  <c r="F41" i="5" s="1"/>
  <c r="D199" i="5"/>
  <c r="D190" i="5" s="1"/>
  <c r="E140" i="5"/>
  <c r="D102" i="5"/>
  <c r="D36" i="5"/>
  <c r="D156" i="5"/>
  <c r="F156" i="5" s="1"/>
  <c r="D145" i="5"/>
  <c r="F145" i="5" s="1"/>
  <c r="F214" i="5"/>
  <c r="E213" i="5"/>
  <c r="D62" i="5"/>
  <c r="F62" i="5" s="1"/>
  <c r="E180" i="5"/>
  <c r="E179" i="5" s="1"/>
  <c r="E181" i="5"/>
  <c r="F164" i="5"/>
  <c r="D183" i="5"/>
  <c r="D152" i="5"/>
  <c r="D12" i="5"/>
  <c r="D11" i="5" s="1"/>
  <c r="D10" i="5" s="1"/>
  <c r="D9" i="5" s="1"/>
  <c r="F13" i="5"/>
  <c r="D82" i="5"/>
  <c r="F82" i="5" s="1"/>
  <c r="F55" i="5"/>
  <c r="D76" i="5"/>
  <c r="F76" i="5" s="1"/>
  <c r="D207" i="5"/>
  <c r="F207" i="5" s="1"/>
  <c r="D167" i="5"/>
  <c r="D141" i="5"/>
  <c r="F141" i="5" s="1"/>
  <c r="D107" i="5"/>
  <c r="D171" i="5"/>
  <c r="D124" i="5"/>
  <c r="F124" i="5" s="1"/>
  <c r="D112" i="5"/>
  <c r="F27" i="5"/>
  <c r="D20" i="5"/>
  <c r="D19" i="5" s="1"/>
  <c r="F191" i="5"/>
  <c r="F21" i="5"/>
  <c r="F12" i="5"/>
  <c r="E19" i="5"/>
  <c r="E11" i="5"/>
  <c r="E10" i="5" s="1"/>
  <c r="E106" i="5"/>
  <c r="E101" i="5"/>
  <c r="E100" i="5" s="1"/>
  <c r="E35" i="5"/>
  <c r="E34" i="5" s="1"/>
  <c r="D48" i="5"/>
  <c r="D47" i="5" s="1"/>
  <c r="E18" i="5" l="1"/>
  <c r="F128" i="5"/>
  <c r="F171" i="5"/>
  <c r="F167" i="5"/>
  <c r="F152" i="5"/>
  <c r="E151" i="5"/>
  <c r="F120" i="5"/>
  <c r="E189" i="5"/>
  <c r="F72" i="5"/>
  <c r="E71" i="5"/>
  <c r="E139" i="5"/>
  <c r="D71" i="5"/>
  <c r="D40" i="5"/>
  <c r="F40" i="5" s="1"/>
  <c r="D35" i="5"/>
  <c r="D81" i="5"/>
  <c r="D182" i="5"/>
  <c r="F213" i="5"/>
  <c r="E212" i="5"/>
  <c r="D119" i="5"/>
  <c r="D151" i="5"/>
  <c r="F151" i="5" s="1"/>
  <c r="D111" i="5"/>
  <c r="D140" i="5"/>
  <c r="F140" i="5" s="1"/>
  <c r="D180" i="5"/>
  <c r="D46" i="5"/>
  <c r="F46" i="5" s="1"/>
  <c r="F47" i="5"/>
  <c r="D106" i="5"/>
  <c r="E81" i="5"/>
  <c r="E132" i="5"/>
  <c r="F132" i="5" s="1"/>
  <c r="F19" i="5"/>
  <c r="F10" i="5"/>
  <c r="E9" i="5"/>
  <c r="E89" i="5"/>
  <c r="D206" i="5"/>
  <c r="D53" i="5"/>
  <c r="E53" i="5"/>
  <c r="F175" i="5"/>
  <c r="D89" i="5"/>
  <c r="D21" i="6"/>
  <c r="D22" i="6" s="1"/>
  <c r="D23" i="6" s="1"/>
  <c r="D25" i="6"/>
  <c r="D26" i="6" s="1"/>
  <c r="D27" i="6" s="1"/>
  <c r="F15" i="5"/>
  <c r="F24" i="5"/>
  <c r="F48" i="5"/>
  <c r="F49" i="5"/>
  <c r="F51" i="5"/>
  <c r="F15" i="4"/>
  <c r="F16" i="4"/>
  <c r="F18" i="4"/>
  <c r="F19" i="4"/>
  <c r="F20" i="4"/>
  <c r="F26" i="4"/>
  <c r="F27" i="4"/>
  <c r="F28" i="4"/>
  <c r="F29" i="4"/>
  <c r="F30" i="4"/>
  <c r="F31" i="4"/>
  <c r="F32" i="4"/>
  <c r="F33" i="4"/>
  <c r="F81" i="5" l="1"/>
  <c r="E118" i="5"/>
  <c r="F119" i="5"/>
  <c r="F71" i="5"/>
  <c r="E61" i="5"/>
  <c r="E138" i="5"/>
  <c r="D88" i="5"/>
  <c r="D34" i="5"/>
  <c r="D181" i="5"/>
  <c r="D189" i="5"/>
  <c r="F190" i="5"/>
  <c r="D61" i="5"/>
  <c r="F212" i="5"/>
  <c r="E211" i="5"/>
  <c r="F53" i="5"/>
  <c r="D179" i="5"/>
  <c r="D150" i="5"/>
  <c r="D162" i="5"/>
  <c r="E188" i="5"/>
  <c r="E187" i="5" s="1"/>
  <c r="F163" i="5"/>
  <c r="E161" i="5"/>
  <c r="E160" i="5" s="1"/>
  <c r="E80" i="5"/>
  <c r="D101" i="5"/>
  <c r="D80" i="5"/>
  <c r="F80" i="5" s="1"/>
  <c r="E99" i="5"/>
  <c r="E88" i="5"/>
  <c r="D205" i="5"/>
  <c r="F9" i="5"/>
  <c r="F11" i="5"/>
  <c r="E98" i="5" l="1"/>
  <c r="E52" i="5"/>
  <c r="E8" i="5" s="1"/>
  <c r="F61" i="5"/>
  <c r="D52" i="5"/>
  <c r="D18" i="5"/>
  <c r="D188" i="5"/>
  <c r="F188" i="5" s="1"/>
  <c r="F189" i="5"/>
  <c r="D87" i="5"/>
  <c r="F211" i="5"/>
  <c r="D100" i="5"/>
  <c r="D149" i="5"/>
  <c r="D118" i="5"/>
  <c r="F118" i="5" s="1"/>
  <c r="D204" i="5"/>
  <c r="E150" i="5"/>
  <c r="F150" i="5" s="1"/>
  <c r="E117" i="5"/>
  <c r="D161" i="5"/>
  <c r="F162" i="5"/>
  <c r="E87" i="5"/>
  <c r="F20" i="5"/>
  <c r="E206" i="5"/>
  <c r="F206" i="5" s="1"/>
  <c r="D86" i="5"/>
  <c r="D117" i="5" l="1"/>
  <c r="F117" i="5" s="1"/>
  <c r="D8" i="5"/>
  <c r="F8" i="5" s="1"/>
  <c r="F18" i="5"/>
  <c r="D99" i="5"/>
  <c r="D116" i="5"/>
  <c r="F52" i="5"/>
  <c r="D203" i="5"/>
  <c r="E149" i="5"/>
  <c r="E137" i="5" s="1"/>
  <c r="E116" i="5"/>
  <c r="F116" i="5" s="1"/>
  <c r="D160" i="5"/>
  <c r="F160" i="5" s="1"/>
  <c r="F161" i="5"/>
  <c r="E86" i="5"/>
  <c r="E205" i="5"/>
  <c r="F205" i="5" s="1"/>
  <c r="D139" i="5"/>
  <c r="F139" i="5" s="1"/>
  <c r="F149" i="5" l="1"/>
  <c r="D138" i="5"/>
  <c r="F138" i="5" s="1"/>
  <c r="D98" i="5"/>
  <c r="E204" i="5"/>
  <c r="F204" i="5" s="1"/>
  <c r="D187" i="5"/>
  <c r="F187" i="5" s="1"/>
  <c r="D137" i="5" l="1"/>
  <c r="D7" i="5" s="1"/>
  <c r="E203" i="5"/>
  <c r="E7" i="5" l="1"/>
  <c r="E5" i="5" s="1"/>
  <c r="F203" i="5"/>
  <c r="F137" i="5"/>
  <c r="D5" i="5"/>
  <c r="F7" i="5" l="1"/>
  <c r="F5" i="5"/>
</calcChain>
</file>

<file path=xl/sharedStrings.xml><?xml version="1.0" encoding="utf-8"?>
<sst xmlns="http://schemas.openxmlformats.org/spreadsheetml/2006/main" count="742" uniqueCount="487">
  <si>
    <t>в том числе:</t>
  </si>
  <si>
    <t>Л.В.Левшина</t>
  </si>
  <si>
    <t>Е.В.Леонова</t>
  </si>
  <si>
    <t>010</t>
  </si>
  <si>
    <t>КОДЫ</t>
  </si>
  <si>
    <t>Наименование</t>
  </si>
  <si>
    <t xml:space="preserve">Единица измерения: руб. </t>
  </si>
  <si>
    <t>1. Доходы бюджета</t>
  </si>
  <si>
    <t>Наименование показателя</t>
  </si>
  <si>
    <t>Код строки</t>
  </si>
  <si>
    <t>Код дохода
по бюджетной классификации</t>
  </si>
  <si>
    <t>Утвержденные бюджетные 
назначения</t>
  </si>
  <si>
    <t>Исполнено</t>
  </si>
  <si>
    <t>4</t>
  </si>
  <si>
    <t>5</t>
  </si>
  <si>
    <t>х</t>
  </si>
  <si>
    <t>НАЛОГИ НА ПРИБЫЛЬ, ДОХОДЫ</t>
  </si>
  <si>
    <t>Налог на доходы физических лиц</t>
  </si>
  <si>
    <t>НАЛОГИ НА СОВОКУПНЫЙ ДОХОД</t>
  </si>
  <si>
    <t>НАЛОГИ НА ИМУЩЕСТВО</t>
  </si>
  <si>
    <t>Налог на имущество физических лиц</t>
  </si>
  <si>
    <t>Земельный налог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</si>
  <si>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</si>
  <si>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</si>
  <si>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</si>
  <si>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</si>
  <si>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</si>
  <si>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Прочие межбюджетные трансферты, передаваемые бюджетам</t>
  </si>
  <si>
    <t xml:space="preserve"> 2. Расходы бюджета</t>
  </si>
  <si>
    <t>Код расхода
по бюджетной классификации</t>
  </si>
  <si>
    <t>Утвержденные бюджетные назначения</t>
  </si>
  <si>
    <t xml:space="preserve">Исполнено </t>
  </si>
  <si>
    <t>6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</si>
  <si>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</si>
  <si>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</si>
  <si>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951 01  05  00  00  00  0000  000</t>
  </si>
  <si>
    <t>951 01  05  00  00  00  0000  500</t>
  </si>
  <si>
    <t>Увеличение прочих остатков средств бюджетов</t>
  </si>
  <si>
    <t>951 01  05  02  00  00  0000  500</t>
  </si>
  <si>
    <t>Увеличение прочих остатков денежных средств  бюджетов</t>
  </si>
  <si>
    <t>951 01  05  02  01  00  0000  510</t>
  </si>
  <si>
    <t>Увеличение прочих остатков денежных средств  бюджетов поселений</t>
  </si>
  <si>
    <t>951 01  05  02  01  10  0000  510</t>
  </si>
  <si>
    <t>951 01  05  00  00  00  0000  600</t>
  </si>
  <si>
    <t>Уменьшение прочих остатков средств бюджетов</t>
  </si>
  <si>
    <t>951 01  05  02  00  00  0000  600</t>
  </si>
  <si>
    <t>Уменьшение прочих остатков денежных средств  бюджетов</t>
  </si>
  <si>
    <t>951 01  05  02  01  00  0000  610</t>
  </si>
  <si>
    <t>Уменьшение прочих остатков денежных средств  бюджетов поселений</t>
  </si>
  <si>
    <t>951 01  05  02  01  10  0000  610</t>
  </si>
  <si>
    <t>Руководитель финансово-</t>
  </si>
  <si>
    <t xml:space="preserve">                                                     ОТЧЕТ ОБ ИСПОЛНЕНИИ БЮДЖЕТА</t>
  </si>
  <si>
    <t>0503117</t>
  </si>
  <si>
    <t xml:space="preserve">            Дата</t>
  </si>
  <si>
    <t xml:space="preserve">      по ОКПО</t>
  </si>
  <si>
    <t>Неисполненные назначения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</si>
  <si>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</si>
  <si>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</si>
  <si>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</si>
  <si>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</si>
  <si>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</si>
  <si>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</si>
  <si>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</si>
  <si>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Жилищно-коммунальное хозяйство</t>
  </si>
  <si>
    <t>Коммунальное хозяйство</t>
  </si>
  <si>
    <t>Благоустройство</t>
  </si>
  <si>
    <t>Культура</t>
  </si>
  <si>
    <t>Физическая культура и спорт</t>
  </si>
  <si>
    <t>Увеличение остатков средств бюджетов</t>
  </si>
  <si>
    <t>Уменьшение остатков средств бюджетов</t>
  </si>
  <si>
    <t>Руководитель   _______________________     Изварин А.В.</t>
  </si>
  <si>
    <t>Главный бухгалтер  ____________________ Альшенко Т.А.</t>
  </si>
  <si>
    <t>Утверждено бюджетные назначения</t>
  </si>
  <si>
    <t>Расходы бюджета - всего</t>
  </si>
  <si>
    <t>Результат исполнения бюджета (дефицит /профицит)</t>
  </si>
  <si>
    <t>Изменение остатков средств</t>
  </si>
  <si>
    <t>-</t>
  </si>
  <si>
    <t>из них:</t>
  </si>
  <si>
    <t>источники внешнего финансирования бюджета</t>
  </si>
  <si>
    <t>Доходы бюджета - всего</t>
  </si>
  <si>
    <t>Массовый спорт</t>
  </si>
  <si>
    <t>76942970</t>
  </si>
  <si>
    <t>Форма 0503117 с. 2</t>
  </si>
  <si>
    <t>Форма 0503117 с. 3</t>
  </si>
  <si>
    <t xml:space="preserve">       (расшифровка подписи)</t>
  </si>
  <si>
    <r>
      <t xml:space="preserve">        </t>
    </r>
    <r>
      <rPr>
        <u/>
        <sz val="10"/>
        <rFont val="Arial Cyr"/>
        <charset val="204"/>
      </rPr>
      <t>С.М.Дубравина</t>
    </r>
  </si>
  <si>
    <t xml:space="preserve">экономической службы        ______________________  </t>
  </si>
  <si>
    <t>000  1  00  00000  00  0000  000</t>
  </si>
  <si>
    <t>000  1  01  00000  00  0000  000</t>
  </si>
  <si>
    <t>000  1  01  02000  01  0000  110</t>
  </si>
  <si>
    <t>000  1  05  00000  00  0000  000</t>
  </si>
  <si>
    <t>000  1  06  00000  00  0000  000</t>
  </si>
  <si>
    <t>000  1  06  01000  00  0000  110</t>
  </si>
  <si>
    <t>000  1  06  01030  10  0000  110</t>
  </si>
  <si>
    <t>000  1  06  06000  00  0000  110</t>
  </si>
  <si>
    <t>000  2  00  00000  00  0000  000</t>
  </si>
  <si>
    <t>000  2  02  00000  00  0000  000</t>
  </si>
  <si>
    <t xml:space="preserve">                                   3. Источники финансирования дефицита бюджета</t>
  </si>
  <si>
    <t>000  1  01  02010  01  0000  110</t>
  </si>
  <si>
    <t>Резервные средства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</si>
  <si>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(муниципальных)услуг (выполнение работ)</t>
  </si>
  <si>
    <t>Субвенции местным бюджетам на выполнение передаваемых полномочий субъектов Российской Федерации</t>
  </si>
  <si>
    <t>Дорожное хозяйство (дорожные фонды)</t>
  </si>
  <si>
    <t>в том числе:                                                        НАЛОГОВЫЕ И НЕНАЛОГОВЫЕ ДОХОДЫ</t>
  </si>
  <si>
    <t>сельское поселение"</t>
  </si>
  <si>
    <t>000  1  16  00000  00  0000  000</t>
  </si>
  <si>
    <t>ШТРАФЫ, САНКЦИИ, ВОЗМЕЩЕНИЕ УЩЕРБА</t>
  </si>
  <si>
    <t>Другие общегосударственные вопросы</t>
  </si>
  <si>
    <t>Культура, кинематография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</si>
  <si>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</si>
  <si>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000  1  05  03000  01  0000  110</t>
  </si>
  <si>
    <t>Единый сельскохозяйственный налог</t>
  </si>
  <si>
    <t>000  1  05  03010  01  0000  110</t>
  </si>
  <si>
    <t>Глава Михайловского сельского поселения</t>
  </si>
  <si>
    <t>Иные выплаты персоналу государственных (муниципальных) органов, за исключением фонда оплаты труда</t>
  </si>
  <si>
    <t>Резервный фонд Администрации Михайловского сельского поселения на финансовое обеспечение непредвиденных расходов в рамках непрограммных расходов органа местного самоуправления Михайловского сельского поселения</t>
  </si>
  <si>
    <t>Реализация направления расходов в рамках подпрограммы 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</si>
  <si>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 xml:space="preserve">Подпрограмма "Обеспечение реализации муниципальной программы Михайловского сельского поселения "Муниципальная политика" </t>
  </si>
  <si>
    <t>Мероприятия по повышению уровня пожарной безопасности населения и территории поселения в рамках подпрограммы "Пожарная безопасность" муниципальной программы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</si>
  <si>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Мероприятия по организации уличного освещения, содержания и ремонта объектов уличного освещения в рамках подпрограммы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</si>
  <si>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Реализация направления расходов в рамках подпрограммы 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</si>
  <si>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Расходы на организацию спортивно-массовых мероприятий в рамках подпрограммы "Развитие спортивной и физкультурно-оздоровительной деятельности" муниципальной программы Михайловского сельского поселения "Развитие физической культуры и спорта"</t>
  </si>
  <si>
    <t>Мероприятия по содержанию автомобильных дорог общего пользования местного значения и искусственных сооружений на них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</si>
  <si>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 xml:space="preserve">Подпрограмма "Нормативно-методическое обеспечение и организация бюджетного процесса" </t>
  </si>
  <si>
    <t xml:space="preserve">Подпрограмма "Пожарная безопасность" </t>
  </si>
  <si>
    <t xml:space="preserve">Подпрограмма "Развитие транспортной инфраструктуры Михайловского сельского поселения" </t>
  </si>
  <si>
    <t xml:space="preserve">Подпрограмма "Повышение безопасности дорожного движения на территории Михайловского сельского поселения" </t>
  </si>
  <si>
    <t>Жилищное хозяйство</t>
  </si>
  <si>
    <t xml:space="preserve">Подпрограмма "Развитие жилищно-коммунального хозяйства Михайловского сельского поселения" </t>
  </si>
  <si>
    <t xml:space="preserve">Подпрограмма "Благоустройство территории Михайловского сельского поселения" </t>
  </si>
  <si>
    <t>Мероприятия по содержанию и ремонту объектов благоустройства и мест общего пользования в рамках подпрограммы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</si>
  <si>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 xml:space="preserve">Подпрограмма "Развитие культурно-досуговой деятельности" </t>
  </si>
  <si>
    <t xml:space="preserve">Подпрограмма "Развитие спортивной и физкультурно-оздоровительной деятельности" </t>
  </si>
  <si>
    <t xml:space="preserve">Подпрограмма "Обеспечение безопасности на водных объектах"  </t>
  </si>
  <si>
    <t>Мероприятия по предупреждению происшествий на водных объектах в рамках подпрограммы  "Обеспечение безопасности на водных объектах"  муниципальной программы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</si>
  <si>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Иные мероприятия в сфере дорожного хозяйства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</si>
  <si>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>Мероприятия по организации дорожного движения в рамках подпрограммы "Повышение безопасности дорожного движения на территории Михайловского сельского поселения" муниципальной программы Михайловского сельского поселения "Развитие транспортной системы"</t>
  </si>
  <si>
    <t>Мероприятия по уборке мусора и несанкционированных свалок, создание условий для организации централизованного сбора и вывоза твердых бытовых отходов в рамках подпрограммы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</si>
  <si>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Администрация Михайловского сельского поселения</t>
  </si>
  <si>
    <t>Финансовое обеспечение непредвиденных расходов</t>
  </si>
  <si>
    <t>Уплата налога на имущество организаций и земельного налога</t>
  </si>
  <si>
    <t xml:space="preserve">                      Форма по ОКУД</t>
  </si>
  <si>
    <t>Взносы "Ростовскому областному фонду содействия капитальному ремонту" на капитальный ремонт общего имущества многоквартирных домов в рамках подпрограммы 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</si>
  <si>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 xml:space="preserve">    по ОКТМО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</si>
  <si>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</si>
  <si>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</t>
  </si>
  <si>
    <t>000  1  06  06033  10  0000  110</t>
  </si>
  <si>
    <t>Земельный налог с организаций, обладающих земельным участком,  расположенным в границах  сельских поселений</t>
  </si>
  <si>
    <t>000  1  06  06040  00  0000  110</t>
  </si>
  <si>
    <t>Земельный налог с физических лиц</t>
  </si>
  <si>
    <t>000  1  06  06043  10  0000  110</t>
  </si>
  <si>
    <t>Земельный налог с физических лиц, обладающих земельным участком, расположенным в границах сельских поселений</t>
  </si>
  <si>
    <t>Прочие межбюджетные трансферты, передаваемые бюджетам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</si>
  <si>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</si>
  <si>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Дотации бюджетам сельских поселений на выравнивание бюджетной обеспеченности</t>
  </si>
  <si>
    <t xml:space="preserve">Уплата иных платежей </t>
  </si>
  <si>
    <t>Субвенции бюджетам сельских поселений на выполнение передаваемых полномочий субъектов Российской Федерации</t>
  </si>
  <si>
    <r>
      <t xml:space="preserve">финансового органа            </t>
    </r>
    <r>
      <rPr>
        <u/>
        <sz val="9"/>
        <rFont val="Times New Roman"/>
        <family val="1"/>
        <charset val="204"/>
      </rPr>
      <t xml:space="preserve"> </t>
    </r>
    <r>
      <rPr>
        <b/>
        <u/>
        <sz val="9"/>
        <rFont val="Times New Roman"/>
        <family val="1"/>
        <charset val="204"/>
      </rPr>
      <t>Администрация Михайловского сельского поселения</t>
    </r>
  </si>
  <si>
    <r>
      <t xml:space="preserve">Наименование публично-правового образования   </t>
    </r>
    <r>
      <rPr>
        <b/>
        <u/>
        <sz val="9"/>
        <rFont val="Times New Roman"/>
        <family val="1"/>
        <charset val="204"/>
      </rPr>
      <t xml:space="preserve">Муниципальное образование   "Михайловское                                                             </t>
    </r>
  </si>
  <si>
    <t>Периодичность: месячная, квартальная, годовая</t>
  </si>
  <si>
    <t xml:space="preserve">  Глава по БК</t>
  </si>
  <si>
    <t>000  1  06  06030  00  0000  110</t>
  </si>
  <si>
    <t xml:space="preserve">Оценка муниципального имущества, признание прав и регулирование отношений по муниципальной собственности Михайловского сельского поселения по иным непрограммным расходам в рамках непрограммных расходов органа местного самоуправления Михайловского сельского поселения </t>
  </si>
  <si>
    <t>Национальная экономика</t>
  </si>
  <si>
    <t>Уплата прочих налогов, сборов</t>
  </si>
  <si>
    <t xml:space="preserve">Уплата прочих налогов, сборов </t>
  </si>
  <si>
    <t>в ред. Приказа Минфина России от 19.12.2014 № 157н)</t>
  </si>
  <si>
    <t>951 01  00  00  00  00  0000  000</t>
  </si>
  <si>
    <t>Изменение остатков средств на счетах по учету средств бюджетов</t>
  </si>
  <si>
    <t>Обеспечение функционирования Главы Михайловского сельского поселения</t>
  </si>
  <si>
    <t xml:space="preserve">Расходы на выплаты по оплате труда работников органа местного самоуправления Михайловского сельского поселения по Главе Михайловского сельского поселения в рамках обеспечения функционирования Главы Михайловского сельского поселения </t>
  </si>
  <si>
    <t xml:space="preserve">Фонд оплаты труда государственных (муниципальных) органов </t>
  </si>
  <si>
    <t xml:space="preserve">951 0000 0000000000 000 </t>
  </si>
  <si>
    <t xml:space="preserve">951 0100 0000000000 000 </t>
  </si>
  <si>
    <t xml:space="preserve">951 0102 0000000000 000 </t>
  </si>
  <si>
    <t xml:space="preserve">951 0102 8800000000 000 </t>
  </si>
  <si>
    <t xml:space="preserve">951 0102 8810000000 000 </t>
  </si>
  <si>
    <t xml:space="preserve">951 0102 8810000110 000 </t>
  </si>
  <si>
    <t xml:space="preserve">951 0102 8810000110 121 </t>
  </si>
  <si>
    <t xml:space="preserve">951 0102 8810000110 122 </t>
  </si>
  <si>
    <t xml:space="preserve">951 0102 8810000110 129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</si>
  <si>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</si>
  <si>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951 0104 0000000000 000 </t>
  </si>
  <si>
    <t xml:space="preserve">951 0104 0100000000 000 </t>
  </si>
  <si>
    <t>Муниципальная программа Михайловского сельского поселения "Управление муниципальными финансами"</t>
  </si>
  <si>
    <t xml:space="preserve">951 0104 0120000000 000 </t>
  </si>
  <si>
    <t xml:space="preserve">951 0104 0120000110 121 </t>
  </si>
  <si>
    <t>Фонд оплаты труда государственных (муниципальных) органов</t>
  </si>
  <si>
    <t xml:space="preserve">951 0104 0120000110 122 </t>
  </si>
  <si>
    <t xml:space="preserve">951 0104 0120000110 129 </t>
  </si>
  <si>
    <t>951 0104 0120000190 000</t>
  </si>
  <si>
    <t xml:space="preserve">951 0104 0120000110 000 </t>
  </si>
  <si>
    <t>Расходы на выплаты по оплате труда работников органа местного самоуправления Михайловского сельского поселения в рамках подпрограммы 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</si>
  <si>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>Расходы на обеспечение функций органа местного самоуправления Михайловского сельского поселения в рамках подпрограммы 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</si>
  <si>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 xml:space="preserve">951 0104 0120000190 244 </t>
  </si>
  <si>
    <t xml:space="preserve">951 0104 9900000000 000 </t>
  </si>
  <si>
    <t xml:space="preserve">951 0104 9990072390 000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</si>
  <si>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</si>
  <si>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951 0104 9990072390 244 </t>
  </si>
  <si>
    <t>Иные непрограммные расходы</t>
  </si>
  <si>
    <t xml:space="preserve">951 0104 9990000000 000 </t>
  </si>
  <si>
    <t xml:space="preserve">951 0111 0000000000 000 </t>
  </si>
  <si>
    <t xml:space="preserve">951 0111 9900000000 000 </t>
  </si>
  <si>
    <t>Непрограммные расходы органа местного самоуправления Михайловского сельского поселения</t>
  </si>
  <si>
    <t xml:space="preserve">951 0111 9910090100 000 </t>
  </si>
  <si>
    <t xml:space="preserve">951 0111 9910000000 000 </t>
  </si>
  <si>
    <t xml:space="preserve">951 0111 9910090100 870 </t>
  </si>
  <si>
    <t xml:space="preserve">951 0113 0000000000 000 </t>
  </si>
  <si>
    <t xml:space="preserve">951 0113 0100000000 000 </t>
  </si>
  <si>
    <t xml:space="preserve">951 0113 0120000000 000 </t>
  </si>
  <si>
    <t xml:space="preserve">951 0113 0200000000 000 </t>
  </si>
  <si>
    <t>Муниципальная программа Михайловского сельского поселения "Муниципальная политика"</t>
  </si>
  <si>
    <t xml:space="preserve">Подпрограмма "Развитие муниципального управления и муниципальной службы в Михайловском сельском поселении" </t>
  </si>
  <si>
    <t xml:space="preserve">951 0113 0210000000 000 </t>
  </si>
  <si>
    <t>951 0113 0210020290 000</t>
  </si>
  <si>
    <t>951 0113 0210020290 853</t>
  </si>
  <si>
    <t>Взносы в Ассоциацию "Совет муниципальных образований Ростовской области" в рамках подпрограммы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</si>
  <si>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 xml:space="preserve">951 0113 0220000000 000 </t>
  </si>
  <si>
    <t xml:space="preserve">951 0113 0220020020 000 </t>
  </si>
  <si>
    <t xml:space="preserve">951 0113 0220020020 244 </t>
  </si>
  <si>
    <t xml:space="preserve">951 0113 9900000000 000 </t>
  </si>
  <si>
    <t xml:space="preserve">951 0113 9990000000 000 </t>
  </si>
  <si>
    <t xml:space="preserve">951 0113 9990020210 000 </t>
  </si>
  <si>
    <t xml:space="preserve">951 0113 9990020210 244 </t>
  </si>
  <si>
    <t xml:space="preserve">951 0200 0000000000 000 </t>
  </si>
  <si>
    <t xml:space="preserve">951 0203 0000000000 000 </t>
  </si>
  <si>
    <t xml:space="preserve">951 0203 9900000000 000 </t>
  </si>
  <si>
    <t xml:space="preserve">951 0203 9990000000 000 </t>
  </si>
  <si>
    <t>951 0203 9990051180 000</t>
  </si>
  <si>
    <t>951 0203 9990051180 121</t>
  </si>
  <si>
    <t>951 0203 9990051180 129</t>
  </si>
  <si>
    <t>951 0203 9990051180 244</t>
  </si>
  <si>
    <t xml:space="preserve">951 0300 0000000000 000 </t>
  </si>
  <si>
    <t>951 0309 0000000000 000</t>
  </si>
  <si>
    <t xml:space="preserve">951 0309 0300000000 000 </t>
  </si>
  <si>
    <t>Муниципальная программа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</si>
  <si>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951 0309 0310000000 000 </t>
  </si>
  <si>
    <t>951 0309 0310020030 000</t>
  </si>
  <si>
    <t>951 0309 0310020030 244</t>
  </si>
  <si>
    <t>951 0309 0330000000 000</t>
  </si>
  <si>
    <t xml:space="preserve">951 0309 0330020050 000 </t>
  </si>
  <si>
    <t>951 0309 0330020050 244</t>
  </si>
  <si>
    <t>951 0400 0000000000 000</t>
  </si>
  <si>
    <t>951 0409 0000000000 000</t>
  </si>
  <si>
    <t xml:space="preserve">951 0409 0400000000 000 </t>
  </si>
  <si>
    <t>Муниципальная программа Михайловского сельского поселения "Развитие транспортной системы"</t>
  </si>
  <si>
    <t xml:space="preserve">951 0409 0410000000 000 </t>
  </si>
  <si>
    <t>951 0409 0410020060 000</t>
  </si>
  <si>
    <t>951 0409 0410020060 244</t>
  </si>
  <si>
    <t>951 0409 0410020070 000</t>
  </si>
  <si>
    <t>951 0409 0410020070 244</t>
  </si>
  <si>
    <t>951 0409 0420020080 000</t>
  </si>
  <si>
    <t xml:space="preserve">951 0409 0420020080 244 </t>
  </si>
  <si>
    <t xml:space="preserve">951 0500 0000000000 000 </t>
  </si>
  <si>
    <t xml:space="preserve">951 0501 0000000000 000 </t>
  </si>
  <si>
    <t xml:space="preserve">951 0501 0500000000 000 </t>
  </si>
  <si>
    <t>Муниципальная программа Михайловского сельского поселения "Благоустройство территории и жилищно-коммунальное хозяйство"</t>
  </si>
  <si>
    <t xml:space="preserve">951 0501 0510000000 000 </t>
  </si>
  <si>
    <t>951 0501 0510020250 000</t>
  </si>
  <si>
    <t>951 0501 0510020250 244</t>
  </si>
  <si>
    <t>951 0502 0000000000 000</t>
  </si>
  <si>
    <t>951 0502 0500000000 000</t>
  </si>
  <si>
    <t>951 0502 0510000000 000</t>
  </si>
  <si>
    <t xml:space="preserve">951 0503 0500000000 000 </t>
  </si>
  <si>
    <t xml:space="preserve">951 0503 0000000000 000 </t>
  </si>
  <si>
    <t>951 0503 0520000000 000</t>
  </si>
  <si>
    <t>951 0503 0520020100 000</t>
  </si>
  <si>
    <t xml:space="preserve">951 0503 0520020100 244 </t>
  </si>
  <si>
    <t>951 0503 0520020120 000</t>
  </si>
  <si>
    <t xml:space="preserve">951 0503 0520020120 244 </t>
  </si>
  <si>
    <t xml:space="preserve">951 0503 0520020130 000 </t>
  </si>
  <si>
    <t>951 0503 0520020130 244</t>
  </si>
  <si>
    <t xml:space="preserve">951 0800 0000000000 000 </t>
  </si>
  <si>
    <t xml:space="preserve">951 0801 0000000000 000 </t>
  </si>
  <si>
    <t xml:space="preserve">951 0801 0600000000 000 </t>
  </si>
  <si>
    <t>Муниципальная программа Михайловского сельского поселения "Развитие культуры"</t>
  </si>
  <si>
    <t>951 0801 0620000000 000</t>
  </si>
  <si>
    <t>951 0801 0620000590 611</t>
  </si>
  <si>
    <t>Расходы на обеспечение деятельности (оказание услуг) муниципальных учреждений Михайловского сельского поселения в рамках подпрограммы "Развитие культурно-досуговой деятельности" муниципальной программы Михайловского сельского поселения "Развитие культуры"</t>
  </si>
  <si>
    <t>951 0801 0620000590 000</t>
  </si>
  <si>
    <t xml:space="preserve">951 1100 0000000000 000 </t>
  </si>
  <si>
    <t xml:space="preserve">951 1102 0000000000 000 </t>
  </si>
  <si>
    <t xml:space="preserve">951 1102 0700000000 000 </t>
  </si>
  <si>
    <t>Муниципальная программа Михайловского сельского поселения "Развитие физической культуры и спорта"</t>
  </si>
  <si>
    <t xml:space="preserve">951 1102 0710000000 000 </t>
  </si>
  <si>
    <t xml:space="preserve">951 1102 0710020140 000 </t>
  </si>
  <si>
    <t xml:space="preserve">951 1102 0710020140 244 </t>
  </si>
  <si>
    <t>951 0409 04100S3510 244</t>
  </si>
  <si>
    <t xml:space="preserve">951 0409 0420000000 000 </t>
  </si>
  <si>
    <t>951 0501 0510020360 000</t>
  </si>
  <si>
    <t>951 0501 0510020360 244</t>
  </si>
  <si>
    <t>Мероприятия по содержанию и обслуживанию объектов жилищного хозяйства в рамках подпрограммы 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</si>
  <si>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 xml:space="preserve">951 0409 04100S3510 000 </t>
  </si>
  <si>
    <t xml:space="preserve">951 0102 8810000110 120 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</si>
  <si>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</si>
  <si>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</si>
  <si>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</si>
  <si>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Субсидии бюджетным учреждениям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</si>
  <si>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</si>
  <si>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951 0104 0120000110 120 </t>
  </si>
  <si>
    <t>951 0104 0120000190 240</t>
  </si>
  <si>
    <t xml:space="preserve">951 0104 9990072390 240 </t>
  </si>
  <si>
    <t>951 0113 0210020290 850</t>
  </si>
  <si>
    <t xml:space="preserve">951 0113 0220020020 240 </t>
  </si>
  <si>
    <t xml:space="preserve">951 0113 9990020210 240 </t>
  </si>
  <si>
    <t>951 0203 9990051180 120</t>
  </si>
  <si>
    <t>951 0203 9990051180 240</t>
  </si>
  <si>
    <t>951 0309 0310020030 240</t>
  </si>
  <si>
    <t xml:space="preserve">951 0309 0330020050 240 </t>
  </si>
  <si>
    <t>951 0409 0410020060 240</t>
  </si>
  <si>
    <t>951 0409 0410020070 240</t>
  </si>
  <si>
    <t xml:space="preserve">951 0409 04100S3510 240 </t>
  </si>
  <si>
    <t>951 0409 0420020080 240</t>
  </si>
  <si>
    <t>951 0501 0510020250 240</t>
  </si>
  <si>
    <t>951 0501 0510020360 240</t>
  </si>
  <si>
    <t>951 0503 0520020100 240</t>
  </si>
  <si>
    <t>951 0503 0520020120 240</t>
  </si>
  <si>
    <t xml:space="preserve">951 0503 0520020130 240 </t>
  </si>
  <si>
    <t>951 0801 0620000590 610</t>
  </si>
  <si>
    <t xml:space="preserve">951 1102 0710020140 240 </t>
  </si>
  <si>
    <t>000  2  02  15001  00  0000  151</t>
  </si>
  <si>
    <t>000  2  02  15001  10  0000  151</t>
  </si>
  <si>
    <t>Субвенции бюджетам бюджетной системы  Российской Федерации</t>
  </si>
  <si>
    <t>000  2  02  30000  00  0000  151</t>
  </si>
  <si>
    <t>000  2  02  30024  00  0000  151</t>
  </si>
  <si>
    <t>000  2  02  30024  10  0000  151</t>
  </si>
  <si>
    <t>000  2  02  35118  00  0000  151</t>
  </si>
  <si>
    <t>000  2  02  35118  10  0000  151</t>
  </si>
  <si>
    <t>000  2  02  40014  00  0000  151</t>
  </si>
  <si>
    <t>000  2  02  40000  00  0000  151</t>
  </si>
  <si>
    <t xml:space="preserve"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 </t>
  </si>
  <si>
    <t>000  2  02  40014  10  0000  151</t>
  </si>
  <si>
    <t xml:space="preserve"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</t>
  </si>
  <si>
    <t>000  2  02  49999  00  0000  151</t>
  </si>
  <si>
    <t>000  2  02  49999  10  0000  151</t>
  </si>
  <si>
    <t xml:space="preserve">951 0113 0120099990 000 </t>
  </si>
  <si>
    <t xml:space="preserve">951 0113 0120099990 850 </t>
  </si>
  <si>
    <t xml:space="preserve">951 0113 0120099990 851 </t>
  </si>
  <si>
    <t xml:space="preserve">951 0113 0120099990 852 </t>
  </si>
  <si>
    <t>951 0113 0210020260 000</t>
  </si>
  <si>
    <t>951 0113 0210020260 240</t>
  </si>
  <si>
    <t>951 0113 0210020260 244</t>
  </si>
  <si>
    <t>Мероприятия по диспансеризации муниципальных служащих Михайловского сельского поселения в рамках подпрограммы 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</si>
  <si>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>951 0309 0340000000 000</t>
  </si>
  <si>
    <t>951 0309 0340020040 000</t>
  </si>
  <si>
    <t>951 0309 0340020040 240</t>
  </si>
  <si>
    <t>951 0309 0340020040 244</t>
  </si>
  <si>
    <t>Подпрограмма "Профилактика межнациональных конфликтов, экстремизма и терроризма на территории Михайловского сельского поселения"</t>
  </si>
  <si>
    <t>Мероприятия по информационно-пропагандистскому противодействию экстремизму и терроризму в рамках подпрограммы "Профилактика межнациональных конфликтов, экстремизма и терроризма на территории Михайловского сельского поселения" муниципальной программы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</si>
  <si>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Расходы на ремонт и  содержание автомобильных дорог общего пользования местного значения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</si>
  <si>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>951 0503 0520099990 000</t>
  </si>
  <si>
    <t>951 0503 0520099990 850</t>
  </si>
  <si>
    <t>951 0503 0520099990 852</t>
  </si>
  <si>
    <t>000  2  02  10000  00  0000  151</t>
  </si>
  <si>
    <t xml:space="preserve">Дотации бюджетам бюджетной системы  Российской Федерации  </t>
  </si>
  <si>
    <t>000  1  01  02020  01  0000  110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</si>
  <si>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</si>
  <si>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000  1  16  51000  02  0000  140</t>
  </si>
  <si>
    <t>000  1  16  51040  02  0000  140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</si>
  <si>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</si>
  <si>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</si>
  <si>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951 0502 0510020320 000</t>
  </si>
  <si>
    <t>951 0502 0510020320 240</t>
  </si>
  <si>
    <t>951 0502 0510020320 244</t>
  </si>
  <si>
    <t>Мероприятия по газификации Михайловского сельского поселения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</si>
  <si>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951 0104 0120000190 120</t>
  </si>
  <si>
    <t>951 0104 0120000190 122</t>
  </si>
  <si>
    <t xml:space="preserve">951 0113 0120099990 853 </t>
  </si>
  <si>
    <t xml:space="preserve">951 0113 0220020200 000 </t>
  </si>
  <si>
    <t xml:space="preserve">951 0113 0220020200 240 </t>
  </si>
  <si>
    <t xml:space="preserve">951 0113 0220020200 244 </t>
  </si>
  <si>
    <t>951 0502 0510020090 000</t>
  </si>
  <si>
    <t>951 0502 0510020090 240</t>
  </si>
  <si>
    <t>951 0502 0510020090 244</t>
  </si>
  <si>
    <t>Мероприятия по содержанию и ремонту объектов коммунального хозяйства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</si>
  <si>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951 0705 0210020010 000</t>
  </si>
  <si>
    <t>951 0705 0000000000 000</t>
  </si>
  <si>
    <t>951 0700 0000000000 000</t>
  </si>
  <si>
    <t>951 0705 0210000000 000</t>
  </si>
  <si>
    <t>951 0705 0210020010 240</t>
  </si>
  <si>
    <t>951 0705 0210020010 244</t>
  </si>
  <si>
    <t>Образование</t>
  </si>
  <si>
    <t>Профессиональная подготовка, переподготовка и повышение квалификации</t>
  </si>
  <si>
    <t>Мероприятия по повышению профессиональной компетенции кадров муниципального управления в рамках подпрограммы 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</si>
  <si>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>951 0801 06200S3850 611</t>
  </si>
  <si>
    <t>951 0801 06200S3850 000</t>
  </si>
  <si>
    <t>951 0801 06200S3850 610</t>
  </si>
  <si>
    <t>951 0705 0200000000 000</t>
  </si>
  <si>
    <t>Бюджетные кредиты от других бюджетов бюджетной системы Российской Федерации</t>
  </si>
  <si>
    <t>951  01  03  00  00  00  0000  000</t>
  </si>
  <si>
    <t>Бюджетные кредиты от других бюджетов бюджетной системы Российской Федерации в валюте Российской Федерации</t>
  </si>
  <si>
    <t>951  01  03  01  00  00  0000  000</t>
  </si>
  <si>
    <t>источники внутреннего финансирования дефицитов бюджета</t>
  </si>
  <si>
    <t xml:space="preserve">951 0102 8810000110 100 </t>
  </si>
  <si>
    <t xml:space="preserve">951 0104 0120000110 100 </t>
  </si>
  <si>
    <t>951 0104 0120000190 100</t>
  </si>
  <si>
    <t>951 0104 0120000190 200</t>
  </si>
  <si>
    <t xml:space="preserve">951 0104 9990072390 200 </t>
  </si>
  <si>
    <t xml:space="preserve">951 0111 9910090100 800 </t>
  </si>
  <si>
    <t xml:space="preserve">951 0113 0120099990 800 </t>
  </si>
  <si>
    <t>951 0113 0210020290 800</t>
  </si>
  <si>
    <t xml:space="preserve">951 0113 0220020020 200 </t>
  </si>
  <si>
    <t xml:space="preserve">951 0113 0220020200 200 </t>
  </si>
  <si>
    <t xml:space="preserve">951 0113 9990020210 200 </t>
  </si>
  <si>
    <t>951 0203 9990051180 100</t>
  </si>
  <si>
    <t>951 0203 9990051180 200</t>
  </si>
  <si>
    <t>951 0309 0310020030 200</t>
  </si>
  <si>
    <t xml:space="preserve">951 0309 0330020050 200 </t>
  </si>
  <si>
    <t>951 0309 0340020040 200</t>
  </si>
  <si>
    <t>951 0409 0410020060 200</t>
  </si>
  <si>
    <t>951 0409 0410020070 200</t>
  </si>
  <si>
    <t xml:space="preserve">951 0409 04100S3510 200 </t>
  </si>
  <si>
    <t>951 0409 0420020080 200</t>
  </si>
  <si>
    <t>951 0501 0510020250 200</t>
  </si>
  <si>
    <t>951 0501 0510020360 200</t>
  </si>
  <si>
    <t>951 0502 0510020090 200</t>
  </si>
  <si>
    <t>951 0502 0510020320 200</t>
  </si>
  <si>
    <t>951 0503 0520020100 200</t>
  </si>
  <si>
    <t>951 0503 0520020120 200</t>
  </si>
  <si>
    <t xml:space="preserve">951 0503 0520020130 200 </t>
  </si>
  <si>
    <t>951 0503 0520099990 800</t>
  </si>
  <si>
    <t>951 0705 0210020010 200</t>
  </si>
  <si>
    <t>951 0801 0620000590 600</t>
  </si>
  <si>
    <t>951 0801 06200S3850 600</t>
  </si>
  <si>
    <t xml:space="preserve">951 1102 0710020140 200 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</si>
  <si>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
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</si>
  <si>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</si>
  <si>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Закупка товаров, работ и услуг для обеспечения государственных (муниципальных) нужд
</t>
  </si>
  <si>
    <t>Закупка товаров, работ и услуг для обеспечения государственных (муниципальных) нужд</t>
  </si>
  <si>
    <t xml:space="preserve">Иные бюджетные ассигнования
</t>
  </si>
  <si>
    <t>Иные бюджетные ассигнования</t>
  </si>
  <si>
    <t>951 0113 0210020260 200</t>
  </si>
  <si>
    <t>Предоставление субсидий бюджетным, автономным учреждениям и иным некоммерческим организациям</t>
  </si>
  <si>
    <t>Официальная публикация нормативно-правовых актов, проектов правовых актов и иных информационных материалов Администрации Михайловского сельского поселения в средствах массовой информации в рамках подпрограммы "Обеспечение реализации муниципальной программы Михайловского сельского поселения "Муниципальная политика" муниципальной программы Михайловского сельского поселения "Муниципальная политика"</t>
  </si>
  <si>
    <t>951 0107 0000000000 000</t>
  </si>
  <si>
    <t>951 0107 9900000000 000</t>
  </si>
  <si>
    <t>951 0107 9990000000 000</t>
  </si>
  <si>
    <t>951 0107 9990090350 000</t>
  </si>
  <si>
    <t>951 0107 9990090350 800</t>
  </si>
  <si>
    <t>951 0107 9990090350 880</t>
  </si>
  <si>
    <t>Подготовка и проведение выборов в органы местного самоуправления по иным непрограммным расходам в рамках непрограммных расходов органа местного самоуправления Михайловского сельского поселения</t>
  </si>
  <si>
    <t>Специальные расходы</t>
  </si>
  <si>
    <t>Обеспечение проведения выборов и референдумов</t>
  </si>
  <si>
    <t>951 1300 0000000000 000</t>
  </si>
  <si>
    <t>951 1301 0000000000 000</t>
  </si>
  <si>
    <t>951 1301 9900000000 000</t>
  </si>
  <si>
    <t>951 1301 9920000000 000</t>
  </si>
  <si>
    <t>951 1301 9920090090 000</t>
  </si>
  <si>
    <t>951 1301 9920090090 700</t>
  </si>
  <si>
    <t>951 1301 9920090090 730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</si>
  <si>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</si>
  <si>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</si>
  <si>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Процентные платежи по обслуживанию муниципального долга Михайловского сельского поселения в рамках непрограммных расходов органов местного самоуправления Михайловского сельского поселения</t>
  </si>
  <si>
    <t>Обслуживание государственного (муниципального) долга</t>
  </si>
  <si>
    <t>Обслуживание муниципального долга</t>
  </si>
  <si>
    <t>Обслуживание муниципального долга Михайловского сельского поселения</t>
  </si>
  <si>
    <t>951  01  03  01  00  00  0000  800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</si>
  <si>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</si>
  <si>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951  01  03  01  00  10  0000  810</t>
  </si>
  <si>
    <t>Погашение бюджетами сельских поселений кредитов от других бюджетов бюджетной системы Российской Федерации  в валюте Российской Федерации</t>
  </si>
  <si>
    <t>000  1  01  02030  01  0000  110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</si>
  <si>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</si>
  <si>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Прочая закупка товаров, работ и услуг </t>
  </si>
  <si>
    <t>Прочая закупка товаров, работ и услуг</t>
  </si>
  <si>
    <t xml:space="preserve">Расходы на софинансирование повышения заработной платы работникам муниципальных учреждений культуры в рамках подпрограммы «Развитие культурно - досуговой деятельности» муниципальной программы Михайловского сельского поселения «Развитие культуры» </t>
  </si>
  <si>
    <t>951 0801 0620020380 000</t>
  </si>
  <si>
    <t>951 0801 0620020380 400</t>
  </si>
  <si>
    <t>951 0801 0620020380 460</t>
  </si>
  <si>
    <t>951 0801 0620020380 464</t>
  </si>
  <si>
    <t>Мероприятия по газификации сельского Дома культуры в рамках подпрограммы "Развитие культурно-досуговой деятельности"  муниципальной программы Михайловского сельского поселения  "Развитие культуры"</t>
  </si>
  <si>
    <t>Капитальные вложения в объекты государственной (муниципальной) собственности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</si>
  <si>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</si>
  <si>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</si>
  <si>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r>
      <t xml:space="preserve">                 </t>
    </r>
    <r>
      <rPr>
        <u/>
        <sz val="8"/>
        <rFont val="Arial Cyr"/>
        <charset val="204"/>
      </rPr>
      <t>на 1 января  2019 г</t>
    </r>
    <r>
      <rPr>
        <sz val="8"/>
        <rFont val="Arial Cyr"/>
        <family val="2"/>
        <charset val="204"/>
      </rPr>
      <t>.</t>
    </r>
  </si>
  <si>
    <t xml:space="preserve">Возврат остатков субсидий, субвенций и иных межбюджетных трансфертов, имеющих целевое назначение, прошлых лет 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</si>
  <si>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</si>
  <si>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</si>
  <si>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000  2  19  00000  00  0000  000</t>
  </si>
  <si>
    <t>000  2  19   00000  10  0000  151</t>
  </si>
  <si>
    <t>000  2  19  60010  10  0000  151</t>
  </si>
  <si>
    <t>000  1  16  32000  00  0000  140</t>
  </si>
  <si>
    <t>000  1  16  32000  10  0000  140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</si>
  <si>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</si>
  <si>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сельских поселения)</t>
  </si>
  <si>
    <t>Мероприятия по обеспечению доступа населения к информации о деятельности Администрации Михайловского сельского поселения в рамках подпрограммы "Обеспечение реализации муниципальной программы Михайловского сельского поселения "Муниципальная политика" муниципальной программы Михайловского сельского поселения "Муниципальная политика"</t>
  </si>
  <si>
    <t>Защита населения и территории от  чрезвычайных ситуаций природного и техногенного характера, гражданская оборона</t>
  </si>
  <si>
    <t>" 08 "  февраля   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</si>
</sst>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i/>
      <sz val="8"/>
      <name val="Arial Cyr"/>
      <family val="2"/>
      <charset val="204"/>
    </font>
    <font>
      <sz val="10"/>
      <name val="Arial Cyr"/>
      <family val="2"/>
      <charset val="204"/>
    </font>
    <font>
      <u/>
      <sz val="8"/>
      <name val="Arial Cyr"/>
      <charset val="204"/>
    </font>
    <font>
      <sz val="8"/>
      <name val="Arial Cyr"/>
      <charset val="204"/>
    </font>
    <font>
      <u/>
      <sz val="10"/>
      <name val="Arial Cyr"/>
      <charset val="204"/>
    </font>
    <font>
      <u/>
      <sz val="10"/>
      <name val="Arial Cyr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sz val="7"/>
      <name val="Arial"/>
      <family val="2"/>
      <charset val="204"/>
    </font>
    <font>
      <sz val="8"/>
      <color indexed="8"/>
      <name val="Arial Cyr"/>
      <charset val="204"/>
    </font>
    <font>
      <sz val="8"/>
      <color rgb="FF000000"/>
      <name val="Arial Cyr"/>
      <charset val="204"/>
    </font>
    <font>
      <sz val="8"/>
      <color theme="1"/>
      <name val="Arial Cyr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2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253">
    <xf numFmtId="0" fontId="0" fillId="0" borderId="0" xfId="0"/>
    <xf numFmtId="0" fontId="0" fillId="0" borderId="0" xfId="0" applyAlignment="1">
      <alignment wrapText="1"/>
    </xf>
    <xf numFmtId="0" fontId="13" fillId="0" borderId="10" xfId="0" applyFont="1" applyBorder="1" applyAlignment="1">
      <alignment horizontal="center"/>
    </xf>
    <xf numFmtId="0" fontId="13" fillId="0" borderId="0" xfId="0" applyFont="1"/>
    <xf numFmtId="49" fontId="13" fillId="0" borderId="11" xfId="0" applyNumberFormat="1" applyFont="1" applyBorder="1" applyAlignment="1">
      <alignment horizontal="center"/>
    </xf>
    <xf numFmtId="0" fontId="0" fillId="0" borderId="0" xfId="0" applyAlignment="1"/>
    <xf numFmtId="14" fontId="13" fillId="0" borderId="12" xfId="0" applyNumberFormat="1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0" fillId="0" borderId="0" xfId="0" applyFont="1"/>
    <xf numFmtId="49" fontId="13" fillId="0" borderId="14" xfId="37" applyNumberFormat="1" applyFont="1" applyBorder="1"/>
    <xf numFmtId="49" fontId="13" fillId="0" borderId="14" xfId="0" applyNumberFormat="1" applyFont="1" applyBorder="1"/>
    <xf numFmtId="0" fontId="13" fillId="0" borderId="0" xfId="0" applyFont="1" applyFill="1"/>
    <xf numFmtId="0" fontId="20" fillId="0" borderId="0" xfId="0" applyFont="1"/>
    <xf numFmtId="49" fontId="13" fillId="0" borderId="14" xfId="38" applyNumberFormat="1" applyFont="1" applyBorder="1" applyAlignment="1">
      <alignment horizontal="center" vertical="top" wrapText="1"/>
    </xf>
    <xf numFmtId="49" fontId="13" fillId="0" borderId="10" xfId="38" applyNumberFormat="1" applyFont="1" applyBorder="1" applyAlignment="1">
      <alignment horizontal="center" vertical="top" wrapText="1"/>
    </xf>
    <xf numFmtId="49" fontId="13" fillId="0" borderId="12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13" fillId="0" borderId="0" xfId="0" applyFont="1" applyFill="1" applyAlignment="1">
      <alignment wrapText="1"/>
    </xf>
    <xf numFmtId="0" fontId="13" fillId="0" borderId="0" xfId="0" applyFont="1" applyFill="1" applyAlignment="1">
      <alignment horizontal="center"/>
    </xf>
    <xf numFmtId="4" fontId="13" fillId="0" borderId="0" xfId="0" applyNumberFormat="1" applyFont="1" applyFill="1"/>
    <xf numFmtId="4" fontId="13" fillId="0" borderId="0" xfId="0" applyNumberFormat="1" applyFont="1" applyFill="1" applyAlignment="1">
      <alignment wrapText="1"/>
    </xf>
    <xf numFmtId="0" fontId="21" fillId="0" borderId="0" xfId="0" applyFont="1" applyFill="1"/>
    <xf numFmtId="4" fontId="21" fillId="0" borderId="0" xfId="0" applyNumberFormat="1" applyFont="1" applyFill="1"/>
    <xf numFmtId="49" fontId="13" fillId="0" borderId="10" xfId="0" applyNumberFormat="1" applyFont="1" applyBorder="1" applyAlignment="1">
      <alignment horizontal="center" vertical="top" wrapText="1"/>
    </xf>
    <xf numFmtId="49" fontId="13" fillId="0" borderId="24" xfId="0" applyNumberFormat="1" applyFont="1" applyBorder="1" applyAlignment="1">
      <alignment horizontal="center"/>
    </xf>
    <xf numFmtId="49" fontId="13" fillId="0" borderId="25" xfId="0" applyNumberFormat="1" applyFont="1" applyBorder="1" applyAlignment="1">
      <alignment horizontal="center"/>
    </xf>
    <xf numFmtId="49" fontId="13" fillId="0" borderId="26" xfId="0" applyNumberFormat="1" applyFont="1" applyBorder="1" applyAlignment="1">
      <alignment horizontal="center"/>
    </xf>
    <xf numFmtId="49" fontId="13" fillId="0" borderId="29" xfId="0" applyNumberFormat="1" applyFont="1" applyBorder="1" applyAlignment="1">
      <alignment horizontal="center" vertical="top" wrapText="1"/>
    </xf>
    <xf numFmtId="0" fontId="13" fillId="0" borderId="30" xfId="0" applyNumberFormat="1" applyFont="1" applyBorder="1" applyAlignment="1">
      <alignment wrapText="1"/>
    </xf>
    <xf numFmtId="0" fontId="13" fillId="0" borderId="30" xfId="37" applyNumberFormat="1" applyFont="1" applyBorder="1" applyAlignment="1">
      <alignment wrapText="1"/>
    </xf>
    <xf numFmtId="49" fontId="24" fillId="0" borderId="20" xfId="0" applyNumberFormat="1" applyFont="1" applyFill="1" applyBorder="1" applyAlignment="1">
      <alignment horizontal="center" vertical="top" wrapText="1"/>
    </xf>
    <xf numFmtId="4" fontId="13" fillId="0" borderId="33" xfId="0" applyNumberFormat="1" applyFont="1" applyFill="1" applyBorder="1" applyAlignment="1">
      <alignment horizontal="right"/>
    </xf>
    <xf numFmtId="49" fontId="13" fillId="0" borderId="0" xfId="38" applyNumberFormat="1" applyFont="1" applyFill="1" applyBorder="1"/>
    <xf numFmtId="0" fontId="26" fillId="0" borderId="0" xfId="0" applyFont="1" applyAlignment="1">
      <alignment horizontal="center"/>
    </xf>
    <xf numFmtId="49" fontId="13" fillId="0" borderId="16" xfId="0" applyNumberFormat="1" applyFont="1" applyBorder="1"/>
    <xf numFmtId="4" fontId="13" fillId="0" borderId="20" xfId="0" applyNumberFormat="1" applyFont="1" applyFill="1" applyBorder="1" applyAlignment="1">
      <alignment horizontal="right"/>
    </xf>
    <xf numFmtId="4" fontId="13" fillId="24" borderId="15" xfId="0" applyNumberFormat="1" applyFont="1" applyFill="1" applyBorder="1" applyAlignment="1">
      <alignment horizontal="right"/>
    </xf>
    <xf numFmtId="4" fontId="13" fillId="0" borderId="15" xfId="0" applyNumberFormat="1" applyFont="1" applyFill="1" applyBorder="1" applyAlignment="1">
      <alignment horizontal="right"/>
    </xf>
    <xf numFmtId="4" fontId="13" fillId="0" borderId="59" xfId="0" applyNumberFormat="1" applyFont="1" applyFill="1" applyBorder="1" applyAlignment="1">
      <alignment horizontal="right"/>
    </xf>
    <xf numFmtId="4" fontId="13" fillId="0" borderId="60" xfId="0" applyNumberFormat="1" applyFont="1" applyBorder="1" applyAlignment="1">
      <alignment horizontal="right"/>
    </xf>
    <xf numFmtId="4" fontId="13" fillId="0" borderId="20" xfId="0" applyNumberFormat="1" applyFont="1" applyBorder="1" applyAlignment="1">
      <alignment horizontal="right"/>
    </xf>
    <xf numFmtId="4" fontId="13" fillId="24" borderId="20" xfId="0" applyNumberFormat="1" applyFont="1" applyFill="1" applyBorder="1" applyAlignment="1">
      <alignment horizontal="right"/>
    </xf>
    <xf numFmtId="49" fontId="24" fillId="0" borderId="19" xfId="0" applyNumberFormat="1" applyFont="1" applyFill="1" applyBorder="1" applyAlignment="1">
      <alignment horizontal="center" vertical="top" wrapText="1"/>
    </xf>
    <xf numFmtId="4" fontId="13" fillId="0" borderId="59" xfId="0" applyNumberFormat="1" applyFont="1" applyBorder="1" applyAlignment="1">
      <alignment horizontal="right"/>
    </xf>
    <xf numFmtId="49" fontId="13" fillId="0" borderId="38" xfId="0" applyNumberFormat="1" applyFont="1" applyBorder="1" applyAlignment="1">
      <alignment horizontal="center"/>
    </xf>
    <xf numFmtId="49" fontId="13" fillId="0" borderId="63" xfId="0" applyNumberFormat="1" applyFont="1" applyBorder="1" applyAlignment="1">
      <alignment horizontal="center"/>
    </xf>
    <xf numFmtId="49" fontId="13" fillId="0" borderId="64" xfId="0" applyNumberFormat="1" applyFont="1" applyBorder="1"/>
    <xf numFmtId="4" fontId="13" fillId="0" borderId="65" xfId="0" applyNumberFormat="1" applyFont="1" applyFill="1" applyBorder="1" applyAlignment="1">
      <alignment horizontal="right"/>
    </xf>
    <xf numFmtId="4" fontId="13" fillId="0" borderId="0" xfId="0" applyNumberFormat="1" applyFont="1"/>
    <xf numFmtId="4" fontId="13" fillId="0" borderId="69" xfId="0" applyNumberFormat="1" applyFont="1" applyFill="1" applyBorder="1" applyAlignment="1">
      <alignment horizontal="right"/>
    </xf>
    <xf numFmtId="4" fontId="13" fillId="0" borderId="46" xfId="0" applyNumberFormat="1" applyFont="1" applyFill="1" applyBorder="1" applyAlignment="1">
      <alignment horizontal="right"/>
    </xf>
    <xf numFmtId="49" fontId="27" fillId="0" borderId="29" xfId="0" applyNumberFormat="1" applyFont="1" applyBorder="1" applyAlignment="1">
      <alignment horizontal="center" vertical="top" wrapText="1"/>
    </xf>
    <xf numFmtId="49" fontId="27" fillId="0" borderId="14" xfId="0" applyNumberFormat="1" applyFont="1" applyBorder="1" applyAlignment="1">
      <alignment horizontal="center" vertical="top" wrapText="1"/>
    </xf>
    <xf numFmtId="0" fontId="28" fillId="0" borderId="0" xfId="0" applyFont="1" applyAlignment="1">
      <alignment wrapText="1"/>
    </xf>
    <xf numFmtId="0" fontId="28" fillId="0" borderId="0" xfId="0" applyFont="1"/>
    <xf numFmtId="0" fontId="27" fillId="0" borderId="30" xfId="0" applyNumberFormat="1" applyFont="1" applyBorder="1" applyAlignment="1">
      <alignment wrapText="1"/>
    </xf>
    <xf numFmtId="0" fontId="31" fillId="0" borderId="0" xfId="0" applyFont="1"/>
    <xf numFmtId="0" fontId="27" fillId="0" borderId="0" xfId="0" applyFont="1"/>
    <xf numFmtId="0" fontId="27" fillId="0" borderId="0" xfId="38" applyFont="1" applyFill="1" applyBorder="1" applyAlignment="1"/>
    <xf numFmtId="0" fontId="32" fillId="0" borderId="0" xfId="0" applyFont="1"/>
    <xf numFmtId="49" fontId="27" fillId="0" borderId="20" xfId="0" applyNumberFormat="1" applyFont="1" applyFill="1" applyBorder="1" applyAlignment="1">
      <alignment horizontal="center" vertical="top" wrapText="1"/>
    </xf>
    <xf numFmtId="0" fontId="33" fillId="0" borderId="0" xfId="0" applyFont="1" applyAlignment="1">
      <alignment horizontal="right"/>
    </xf>
    <xf numFmtId="0" fontId="24" fillId="0" borderId="43" xfId="0" applyNumberFormat="1" applyFont="1" applyFill="1" applyBorder="1" applyAlignment="1">
      <alignment wrapText="1"/>
    </xf>
    <xf numFmtId="1" fontId="24" fillId="0" borderId="31" xfId="0" applyNumberFormat="1" applyFont="1" applyFill="1" applyBorder="1" applyAlignment="1">
      <alignment horizontal="center"/>
    </xf>
    <xf numFmtId="49" fontId="24" fillId="0" borderId="32" xfId="0" applyNumberFormat="1" applyFont="1" applyFill="1" applyBorder="1" applyAlignment="1">
      <alignment horizontal="center"/>
    </xf>
    <xf numFmtId="4" fontId="24" fillId="24" borderId="32" xfId="0" applyNumberFormat="1" applyFont="1" applyFill="1" applyBorder="1" applyAlignment="1"/>
    <xf numFmtId="4" fontId="24" fillId="24" borderId="32" xfId="0" applyNumberFormat="1" applyFont="1" applyFill="1" applyBorder="1" applyAlignment="1">
      <alignment horizontal="right"/>
    </xf>
    <xf numFmtId="4" fontId="24" fillId="0" borderId="33" xfId="0" applyNumberFormat="1" applyFont="1" applyFill="1" applyBorder="1" applyAlignment="1">
      <alignment horizontal="right"/>
    </xf>
    <xf numFmtId="0" fontId="24" fillId="0" borderId="23" xfId="0" applyNumberFormat="1" applyFont="1" applyFill="1" applyBorder="1" applyAlignment="1">
      <alignment wrapText="1"/>
    </xf>
    <xf numFmtId="1" fontId="24" fillId="0" borderId="34" xfId="0" applyNumberFormat="1" applyFont="1" applyFill="1" applyBorder="1" applyAlignment="1">
      <alignment horizontal="center"/>
    </xf>
    <xf numFmtId="49" fontId="24" fillId="0" borderId="19" xfId="0" applyNumberFormat="1" applyFont="1" applyFill="1" applyBorder="1" applyAlignment="1">
      <alignment horizontal="center"/>
    </xf>
    <xf numFmtId="4" fontId="24" fillId="24" borderId="19" xfId="0" applyNumberFormat="1" applyFont="1" applyFill="1" applyBorder="1" applyAlignment="1"/>
    <xf numFmtId="4" fontId="24" fillId="24" borderId="0" xfId="0" applyNumberFormat="1" applyFont="1" applyFill="1" applyBorder="1" applyAlignment="1">
      <alignment horizontal="right"/>
    </xf>
    <xf numFmtId="4" fontId="24" fillId="0" borderId="35" xfId="0" applyNumberFormat="1" applyFont="1" applyFill="1" applyBorder="1" applyAlignment="1">
      <alignment horizontal="right"/>
    </xf>
    <xf numFmtId="0" fontId="24" fillId="0" borderId="68" xfId="0" applyNumberFormat="1" applyFont="1" applyFill="1" applyBorder="1" applyAlignment="1">
      <alignment wrapText="1"/>
    </xf>
    <xf numFmtId="1" fontId="24" fillId="0" borderId="36" xfId="0" applyNumberFormat="1" applyFont="1" applyFill="1" applyBorder="1" applyAlignment="1">
      <alignment horizontal="center"/>
    </xf>
    <xf numFmtId="49" fontId="24" fillId="0" borderId="18" xfId="0" applyNumberFormat="1" applyFont="1" applyFill="1" applyBorder="1" applyAlignment="1">
      <alignment horizontal="left"/>
    </xf>
    <xf numFmtId="4" fontId="24" fillId="24" borderId="18" xfId="0" applyNumberFormat="1" applyFont="1" applyFill="1" applyBorder="1" applyAlignment="1"/>
    <xf numFmtId="4" fontId="24" fillId="24" borderId="18" xfId="0" applyNumberFormat="1" applyFont="1" applyFill="1" applyBorder="1" applyAlignment="1">
      <alignment horizontal="right"/>
    </xf>
    <xf numFmtId="4" fontId="24" fillId="0" borderId="37" xfId="0" applyNumberFormat="1" applyFont="1" applyFill="1" applyBorder="1" applyAlignment="1">
      <alignment horizontal="right"/>
    </xf>
    <xf numFmtId="49" fontId="24" fillId="0" borderId="18" xfId="0" applyNumberFormat="1" applyFont="1" applyFill="1" applyBorder="1"/>
    <xf numFmtId="4" fontId="24" fillId="0" borderId="18" xfId="0" applyNumberFormat="1" applyFont="1" applyFill="1" applyBorder="1" applyAlignment="1"/>
    <xf numFmtId="4" fontId="24" fillId="0" borderId="18" xfId="0" applyNumberFormat="1" applyFont="1" applyFill="1" applyBorder="1" applyAlignment="1">
      <alignment horizontal="right"/>
    </xf>
    <xf numFmtId="0" fontId="24" fillId="0" borderId="44" xfId="0" applyNumberFormat="1" applyFont="1" applyFill="1" applyBorder="1" applyAlignment="1">
      <alignment wrapText="1"/>
    </xf>
    <xf numFmtId="1" fontId="24" fillId="0" borderId="38" xfId="0" applyNumberFormat="1" applyFont="1" applyFill="1" applyBorder="1" applyAlignment="1">
      <alignment horizontal="center"/>
    </xf>
    <xf numFmtId="49" fontId="24" fillId="0" borderId="16" xfId="0" applyNumberFormat="1" applyFont="1" applyFill="1" applyBorder="1" applyAlignment="1">
      <alignment horizontal="left"/>
    </xf>
    <xf numFmtId="4" fontId="24" fillId="0" borderId="16" xfId="0" applyNumberFormat="1" applyFont="1" applyFill="1" applyBorder="1" applyAlignment="1">
      <alignment horizontal="right"/>
    </xf>
    <xf numFmtId="4" fontId="24" fillId="0" borderId="39" xfId="0" applyNumberFormat="1" applyFont="1" applyFill="1" applyBorder="1" applyAlignment="1">
      <alignment horizontal="right"/>
    </xf>
    <xf numFmtId="0" fontId="24" fillId="0" borderId="77" xfId="0" applyNumberFormat="1" applyFont="1" applyFill="1" applyBorder="1" applyAlignment="1">
      <alignment wrapText="1"/>
    </xf>
    <xf numFmtId="49" fontId="24" fillId="0" borderId="14" xfId="0" applyNumberFormat="1" applyFont="1" applyFill="1" applyBorder="1" applyAlignment="1">
      <alignment horizontal="left"/>
    </xf>
    <xf numFmtId="0" fontId="24" fillId="0" borderId="30" xfId="0" applyNumberFormat="1" applyFont="1" applyFill="1" applyBorder="1" applyAlignment="1">
      <alignment wrapText="1"/>
    </xf>
    <xf numFmtId="1" fontId="24" fillId="0" borderId="26" xfId="0" applyNumberFormat="1" applyFont="1" applyFill="1" applyBorder="1" applyAlignment="1">
      <alignment horizontal="center"/>
    </xf>
    <xf numFmtId="4" fontId="24" fillId="0" borderId="16" xfId="0" applyNumberFormat="1" applyFont="1" applyBorder="1" applyAlignment="1">
      <alignment horizontal="right"/>
    </xf>
    <xf numFmtId="4" fontId="24" fillId="0" borderId="40" xfId="0" applyNumberFormat="1" applyFont="1" applyFill="1" applyBorder="1" applyAlignment="1">
      <alignment horizontal="right"/>
    </xf>
    <xf numFmtId="0" fontId="24" fillId="0" borderId="30" xfId="0" applyNumberFormat="1" applyFont="1" applyFill="1" applyBorder="1" applyAlignment="1">
      <alignment vertical="top" wrapText="1"/>
    </xf>
    <xf numFmtId="1" fontId="24" fillId="0" borderId="26" xfId="36" applyNumberFormat="1" applyFont="1" applyBorder="1" applyAlignment="1">
      <alignment horizontal="center"/>
    </xf>
    <xf numFmtId="4" fontId="24" fillId="0" borderId="14" xfId="0" applyNumberFormat="1" applyFont="1" applyBorder="1" applyAlignment="1">
      <alignment horizontal="right"/>
    </xf>
    <xf numFmtId="0" fontId="24" fillId="0" borderId="62" xfId="0" applyFont="1" applyBorder="1" applyAlignment="1">
      <alignment wrapText="1"/>
    </xf>
    <xf numFmtId="4" fontId="24" fillId="0" borderId="14" xfId="0" applyNumberFormat="1" applyFont="1" applyFill="1" applyBorder="1" applyAlignment="1"/>
    <xf numFmtId="4" fontId="24" fillId="0" borderId="14" xfId="0" applyNumberFormat="1" applyFont="1" applyFill="1" applyBorder="1" applyAlignment="1">
      <alignment horizontal="right"/>
    </xf>
    <xf numFmtId="0" fontId="24" fillId="0" borderId="30" xfId="36" applyNumberFormat="1" applyFont="1" applyBorder="1" applyAlignment="1">
      <alignment wrapText="1"/>
    </xf>
    <xf numFmtId="49" fontId="24" fillId="0" borderId="14" xfId="0" applyNumberFormat="1" applyFont="1" applyFill="1" applyBorder="1"/>
    <xf numFmtId="0" fontId="24" fillId="0" borderId="30" xfId="0" applyFont="1" applyBorder="1" applyAlignment="1">
      <alignment wrapText="1"/>
    </xf>
    <xf numFmtId="0" fontId="24" fillId="0" borderId="30" xfId="0" applyNumberFormat="1" applyFont="1" applyBorder="1" applyAlignment="1">
      <alignment wrapText="1"/>
    </xf>
    <xf numFmtId="0" fontId="34" fillId="0" borderId="30" xfId="0" applyFont="1" applyFill="1" applyBorder="1" applyAlignment="1">
      <alignment horizontal="left" wrapText="1"/>
    </xf>
    <xf numFmtId="0" fontId="24" fillId="0" borderId="0" xfId="0" applyFont="1" applyAlignment="1">
      <alignment horizontal="left" vertical="center" wrapText="1"/>
    </xf>
    <xf numFmtId="0" fontId="24" fillId="0" borderId="30" xfId="0" applyNumberFormat="1" applyFont="1" applyBorder="1" applyAlignment="1">
      <alignment horizontal="left" wrapText="1"/>
    </xf>
    <xf numFmtId="0" fontId="24" fillId="0" borderId="77" xfId="0" applyFont="1" applyBorder="1" applyAlignment="1">
      <alignment horizontal="left" wrapText="1"/>
    </xf>
    <xf numFmtId="1" fontId="24" fillId="0" borderId="26" xfId="0" applyNumberFormat="1" applyFont="1" applyFill="1" applyBorder="1" applyAlignment="1" applyProtection="1">
      <alignment horizontal="center"/>
      <protection locked="0"/>
    </xf>
    <xf numFmtId="49" fontId="24" fillId="0" borderId="14" xfId="0" applyNumberFormat="1" applyFont="1" applyFill="1" applyBorder="1" applyAlignment="1" applyProtection="1">
      <alignment horizontal="left"/>
      <protection locked="0"/>
    </xf>
    <xf numFmtId="0" fontId="24" fillId="0" borderId="30" xfId="36" applyNumberFormat="1" applyFont="1" applyFill="1" applyBorder="1" applyAlignment="1">
      <alignment wrapText="1"/>
    </xf>
    <xf numFmtId="0" fontId="24" fillId="0" borderId="67" xfId="0" applyFont="1" applyBorder="1" applyAlignment="1">
      <alignment wrapText="1"/>
    </xf>
    <xf numFmtId="0" fontId="24" fillId="0" borderId="77" xfId="0" applyFont="1" applyBorder="1" applyAlignment="1">
      <alignment vertical="center" wrapText="1"/>
    </xf>
    <xf numFmtId="0" fontId="34" fillId="0" borderId="30" xfId="0" applyFont="1" applyFill="1" applyBorder="1" applyAlignment="1">
      <alignment horizontal="left" vertical="center" wrapText="1"/>
    </xf>
    <xf numFmtId="0" fontId="35" fillId="0" borderId="62" xfId="0" applyFont="1" applyBorder="1" applyAlignment="1">
      <alignment wrapText="1"/>
    </xf>
    <xf numFmtId="49" fontId="24" fillId="0" borderId="14" xfId="36" applyNumberFormat="1" applyFont="1" applyBorder="1"/>
    <xf numFmtId="0" fontId="24" fillId="25" borderId="30" xfId="0" applyNumberFormat="1" applyFont="1" applyFill="1" applyBorder="1" applyAlignment="1">
      <alignment wrapText="1"/>
    </xf>
    <xf numFmtId="2" fontId="24" fillId="0" borderId="0" xfId="0" applyNumberFormat="1" applyFont="1" applyAlignment="1">
      <alignment wrapText="1"/>
    </xf>
    <xf numFmtId="4" fontId="24" fillId="0" borderId="14" xfId="0" applyNumberFormat="1" applyFont="1" applyFill="1" applyBorder="1" applyAlignment="1" applyProtection="1">
      <alignment horizontal="right"/>
    </xf>
    <xf numFmtId="0" fontId="24" fillId="0" borderId="62" xfId="0" applyNumberFormat="1" applyFont="1" applyBorder="1" applyAlignment="1">
      <alignment wrapText="1"/>
    </xf>
    <xf numFmtId="2" fontId="24" fillId="0" borderId="57" xfId="0" applyNumberFormat="1" applyFont="1" applyBorder="1" applyAlignment="1">
      <alignment wrapText="1"/>
    </xf>
    <xf numFmtId="0" fontId="34" fillId="0" borderId="62" xfId="0" applyFont="1" applyFill="1" applyBorder="1" applyAlignment="1">
      <alignment horizontal="left" wrapText="1"/>
    </xf>
    <xf numFmtId="4" fontId="24" fillId="0" borderId="10" xfId="0" applyNumberFormat="1" applyFont="1" applyFill="1" applyBorder="1" applyAlignment="1"/>
    <xf numFmtId="4" fontId="24" fillId="0" borderId="10" xfId="0" applyNumberFormat="1" applyFont="1" applyFill="1" applyBorder="1" applyAlignment="1">
      <alignment horizontal="right"/>
    </xf>
    <xf numFmtId="0" fontId="34" fillId="0" borderId="78" xfId="0" applyFont="1" applyFill="1" applyBorder="1" applyAlignment="1">
      <alignment horizontal="left" wrapText="1"/>
    </xf>
    <xf numFmtId="4" fontId="24" fillId="0" borderId="64" xfId="0" applyNumberFormat="1" applyFont="1" applyFill="1" applyBorder="1" applyAlignment="1"/>
    <xf numFmtId="4" fontId="24" fillId="0" borderId="64" xfId="0" applyNumberFormat="1" applyFont="1" applyFill="1" applyBorder="1" applyAlignment="1">
      <alignment horizontal="right"/>
    </xf>
    <xf numFmtId="4" fontId="24" fillId="0" borderId="79" xfId="0" applyNumberFormat="1" applyFont="1" applyFill="1" applyBorder="1" applyAlignment="1">
      <alignment horizontal="right"/>
    </xf>
    <xf numFmtId="0" fontId="24" fillId="0" borderId="71" xfId="0" applyNumberFormat="1" applyFont="1" applyBorder="1" applyAlignment="1">
      <alignment wrapText="1"/>
    </xf>
    <xf numFmtId="4" fontId="24" fillId="0" borderId="80" xfId="0" applyNumberFormat="1" applyFont="1" applyFill="1" applyBorder="1" applyAlignment="1"/>
    <xf numFmtId="4" fontId="24" fillId="0" borderId="80" xfId="0" applyNumberFormat="1" applyFont="1" applyFill="1" applyBorder="1" applyAlignment="1">
      <alignment horizontal="right"/>
    </xf>
    <xf numFmtId="0" fontId="24" fillId="0" borderId="62" xfId="0" applyNumberFormat="1" applyFont="1" applyFill="1" applyBorder="1" applyAlignment="1">
      <alignment wrapText="1"/>
    </xf>
    <xf numFmtId="0" fontId="24" fillId="0" borderId="0" xfId="0" applyFont="1" applyAlignment="1">
      <alignment wrapText="1"/>
    </xf>
    <xf numFmtId="0" fontId="24" fillId="0" borderId="0" xfId="0" applyFont="1"/>
    <xf numFmtId="0" fontId="24" fillId="0" borderId="81" xfId="0" applyNumberFormat="1" applyFont="1" applyBorder="1" applyAlignment="1">
      <alignment wrapText="1"/>
    </xf>
    <xf numFmtId="1" fontId="24" fillId="0" borderId="66" xfId="0" applyNumberFormat="1" applyFont="1" applyFill="1" applyBorder="1" applyAlignment="1">
      <alignment horizontal="center"/>
    </xf>
    <xf numFmtId="49" fontId="24" fillId="0" borderId="10" xfId="0" applyNumberFormat="1" applyFont="1" applyFill="1" applyBorder="1" applyAlignment="1">
      <alignment horizontal="left"/>
    </xf>
    <xf numFmtId="1" fontId="24" fillId="0" borderId="20" xfId="0" applyNumberFormat="1" applyFont="1" applyFill="1" applyBorder="1" applyAlignment="1">
      <alignment horizontal="center"/>
    </xf>
    <xf numFmtId="49" fontId="24" fillId="0" borderId="20" xfId="0" applyNumberFormat="1" applyFont="1" applyFill="1" applyBorder="1" applyAlignment="1">
      <alignment horizontal="left"/>
    </xf>
    <xf numFmtId="4" fontId="24" fillId="0" borderId="20" xfId="0" applyNumberFormat="1" applyFont="1" applyFill="1" applyBorder="1" applyAlignment="1"/>
    <xf numFmtId="4" fontId="24" fillId="0" borderId="20" xfId="0" applyNumberFormat="1" applyFont="1" applyFill="1" applyBorder="1" applyAlignment="1">
      <alignment horizontal="right"/>
    </xf>
    <xf numFmtId="0" fontId="24" fillId="0" borderId="20" xfId="0" applyNumberFormat="1" applyFont="1" applyBorder="1" applyAlignment="1">
      <alignment wrapText="1"/>
    </xf>
    <xf numFmtId="0" fontId="24" fillId="0" borderId="20" xfId="0" applyFont="1" applyBorder="1" applyAlignment="1">
      <alignment horizontal="center"/>
    </xf>
    <xf numFmtId="4" fontId="24" fillId="0" borderId="20" xfId="0" applyNumberFormat="1" applyFont="1" applyBorder="1" applyAlignment="1"/>
    <xf numFmtId="4" fontId="24" fillId="0" borderId="20" xfId="0" applyNumberFormat="1" applyFont="1" applyBorder="1" applyAlignment="1">
      <alignment horizontal="right"/>
    </xf>
    <xf numFmtId="0" fontId="24" fillId="0" borderId="43" xfId="0" applyNumberFormat="1" applyFont="1" applyBorder="1" applyAlignment="1">
      <alignment wrapText="1"/>
    </xf>
    <xf numFmtId="0" fontId="24" fillId="0" borderId="0" xfId="0" applyFont="1" applyBorder="1" applyAlignment="1"/>
    <xf numFmtId="0" fontId="24" fillId="0" borderId="30" xfId="0" applyFont="1" applyFill="1" applyBorder="1" applyAlignment="1">
      <alignment wrapText="1"/>
    </xf>
    <xf numFmtId="1" fontId="24" fillId="0" borderId="41" xfId="0" applyNumberFormat="1" applyFont="1" applyFill="1" applyBorder="1" applyAlignment="1">
      <alignment horizontal="center"/>
    </xf>
    <xf numFmtId="49" fontId="24" fillId="0" borderId="42" xfId="0" applyNumberFormat="1" applyFont="1" applyFill="1" applyBorder="1" applyAlignment="1">
      <alignment horizontal="center"/>
    </xf>
    <xf numFmtId="4" fontId="24" fillId="0" borderId="42" xfId="0" applyNumberFormat="1" applyFont="1" applyFill="1" applyBorder="1" applyAlignment="1">
      <alignment horizontal="right"/>
    </xf>
    <xf numFmtId="4" fontId="24" fillId="0" borderId="42" xfId="0" applyNumberFormat="1" applyFont="1" applyFill="1" applyBorder="1" applyAlignment="1"/>
    <xf numFmtId="4" fontId="24" fillId="0" borderId="56" xfId="0" applyNumberFormat="1" applyFont="1" applyFill="1" applyBorder="1" applyAlignment="1">
      <alignment horizontal="center"/>
    </xf>
    <xf numFmtId="0" fontId="24" fillId="0" borderId="70" xfId="38" applyNumberFormat="1" applyFont="1" applyBorder="1" applyAlignment="1">
      <alignment wrapText="1"/>
    </xf>
    <xf numFmtId="1" fontId="24" fillId="0" borderId="45" xfId="38" applyNumberFormat="1" applyFont="1" applyBorder="1" applyAlignment="1">
      <alignment horizontal="center"/>
    </xf>
    <xf numFmtId="49" fontId="24" fillId="0" borderId="46" xfId="38" applyNumberFormat="1" applyFont="1" applyBorder="1" applyAlignment="1">
      <alignment horizontal="center"/>
    </xf>
    <xf numFmtId="4" fontId="24" fillId="0" borderId="46" xfId="38" applyNumberFormat="1" applyFont="1" applyBorder="1" applyAlignment="1">
      <alignment horizontal="right"/>
    </xf>
    <xf numFmtId="4" fontId="24" fillId="0" borderId="58" xfId="38" applyNumberFormat="1" applyFont="1" applyBorder="1" applyAlignment="1">
      <alignment horizontal="right"/>
    </xf>
    <xf numFmtId="0" fontId="24" fillId="0" borderId="35" xfId="38" applyNumberFormat="1" applyFont="1" applyBorder="1" applyAlignment="1">
      <alignment wrapText="1"/>
    </xf>
    <xf numFmtId="1" fontId="24" fillId="0" borderId="47" xfId="38" applyNumberFormat="1" applyFont="1" applyBorder="1" applyAlignment="1">
      <alignment horizontal="center"/>
    </xf>
    <xf numFmtId="49" fontId="24" fillId="0" borderId="19" xfId="38" applyNumberFormat="1" applyFont="1" applyBorder="1" applyAlignment="1">
      <alignment horizontal="center"/>
    </xf>
    <xf numFmtId="4" fontId="24" fillId="0" borderId="21" xfId="38" applyNumberFormat="1" applyFont="1" applyBorder="1" applyAlignment="1">
      <alignment horizontal="right"/>
    </xf>
    <xf numFmtId="4" fontId="24" fillId="0" borderId="19" xfId="38" applyNumberFormat="1" applyFont="1" applyBorder="1" applyAlignment="1">
      <alignment horizontal="right"/>
    </xf>
    <xf numFmtId="4" fontId="24" fillId="0" borderId="48" xfId="38" applyNumberFormat="1" applyFont="1" applyBorder="1" applyAlignment="1">
      <alignment horizontal="right"/>
    </xf>
    <xf numFmtId="0" fontId="24" fillId="0" borderId="37" xfId="38" applyNumberFormat="1" applyFont="1" applyBorder="1" applyAlignment="1">
      <alignment wrapText="1"/>
    </xf>
    <xf numFmtId="1" fontId="24" fillId="0" borderId="49" xfId="38" applyNumberFormat="1" applyFont="1" applyBorder="1" applyAlignment="1">
      <alignment horizontal="center"/>
    </xf>
    <xf numFmtId="49" fontId="24" fillId="0" borderId="18" xfId="38" applyNumberFormat="1" applyFont="1" applyBorder="1" applyAlignment="1">
      <alignment horizontal="center"/>
    </xf>
    <xf numFmtId="4" fontId="24" fillId="0" borderId="17" xfId="38" applyNumberFormat="1" applyFont="1" applyFill="1" applyBorder="1" applyAlignment="1">
      <alignment horizontal="right"/>
    </xf>
    <xf numFmtId="4" fontId="24" fillId="0" borderId="18" xfId="38" applyNumberFormat="1" applyFont="1" applyFill="1" applyBorder="1" applyAlignment="1">
      <alignment horizontal="right"/>
    </xf>
    <xf numFmtId="4" fontId="24" fillId="0" borderId="37" xfId="38" applyNumberFormat="1" applyFont="1" applyBorder="1" applyAlignment="1">
      <alignment horizontal="right"/>
    </xf>
    <xf numFmtId="1" fontId="24" fillId="0" borderId="50" xfId="38" applyNumberFormat="1" applyFont="1" applyBorder="1" applyAlignment="1">
      <alignment horizontal="center"/>
    </xf>
    <xf numFmtId="49" fontId="24" fillId="0" borderId="0" xfId="38" applyNumberFormat="1" applyFont="1" applyBorder="1" applyAlignment="1">
      <alignment horizontal="center"/>
    </xf>
    <xf numFmtId="4" fontId="24" fillId="0" borderId="23" xfId="38" applyNumberFormat="1" applyFont="1" applyBorder="1" applyAlignment="1">
      <alignment horizontal="right"/>
    </xf>
    <xf numFmtId="4" fontId="24" fillId="0" borderId="35" xfId="38" applyNumberFormat="1" applyFont="1" applyBorder="1" applyAlignment="1">
      <alignment horizontal="right"/>
    </xf>
    <xf numFmtId="0" fontId="24" fillId="0" borderId="37" xfId="0" applyFont="1" applyBorder="1" applyAlignment="1">
      <alignment horizontal="left" vertical="center" wrapText="1"/>
    </xf>
    <xf numFmtId="1" fontId="24" fillId="0" borderId="51" xfId="38" applyNumberFormat="1" applyFont="1" applyBorder="1" applyAlignment="1">
      <alignment horizontal="center"/>
    </xf>
    <xf numFmtId="4" fontId="24" fillId="0" borderId="22" xfId="38" applyNumberFormat="1" applyFont="1" applyBorder="1" applyAlignment="1">
      <alignment horizontal="right"/>
    </xf>
    <xf numFmtId="4" fontId="24" fillId="0" borderId="43" xfId="38" applyNumberFormat="1" applyFont="1" applyBorder="1" applyAlignment="1">
      <alignment horizontal="right"/>
    </xf>
    <xf numFmtId="49" fontId="24" fillId="0" borderId="20" xfId="38" applyNumberFormat="1" applyFont="1" applyBorder="1" applyAlignment="1">
      <alignment horizontal="center"/>
    </xf>
    <xf numFmtId="1" fontId="24" fillId="0" borderId="52" xfId="38" applyNumberFormat="1" applyFont="1" applyBorder="1" applyAlignment="1">
      <alignment horizontal="center"/>
    </xf>
    <xf numFmtId="4" fontId="24" fillId="0" borderId="20" xfId="38" applyNumberFormat="1" applyFont="1" applyBorder="1" applyAlignment="1">
      <alignment horizontal="right"/>
    </xf>
    <xf numFmtId="4" fontId="24" fillId="0" borderId="53" xfId="38" applyNumberFormat="1" applyFont="1" applyBorder="1" applyAlignment="1">
      <alignment horizontal="right"/>
    </xf>
    <xf numFmtId="4" fontId="24" fillId="0" borderId="18" xfId="38" applyNumberFormat="1" applyFont="1" applyBorder="1" applyAlignment="1">
      <alignment horizontal="right"/>
    </xf>
    <xf numFmtId="4" fontId="24" fillId="0" borderId="57" xfId="38" applyNumberFormat="1" applyFont="1" applyBorder="1" applyAlignment="1">
      <alignment horizontal="right"/>
    </xf>
    <xf numFmtId="0" fontId="24" fillId="0" borderId="53" xfId="38" applyNumberFormat="1" applyFont="1" applyBorder="1" applyAlignment="1">
      <alignment wrapText="1"/>
    </xf>
    <xf numFmtId="0" fontId="24" fillId="0" borderId="57" xfId="38" applyNumberFormat="1" applyFont="1" applyBorder="1" applyAlignment="1">
      <alignment wrapText="1"/>
    </xf>
    <xf numFmtId="4" fontId="24" fillId="0" borderId="0" xfId="38" applyNumberFormat="1" applyFont="1" applyBorder="1" applyAlignment="1">
      <alignment horizontal="right"/>
    </xf>
    <xf numFmtId="0" fontId="24" fillId="0" borderId="37" xfId="38" applyNumberFormat="1" applyFont="1" applyBorder="1" applyAlignment="1">
      <alignment horizontal="center" wrapText="1"/>
    </xf>
    <xf numFmtId="49" fontId="24" fillId="0" borderId="17" xfId="38" applyNumberFormat="1" applyFont="1" applyBorder="1" applyAlignment="1">
      <alignment horizontal="center"/>
    </xf>
    <xf numFmtId="4" fontId="24" fillId="0" borderId="17" xfId="38" applyNumberFormat="1" applyFont="1" applyBorder="1" applyAlignment="1">
      <alignment horizontal="right"/>
    </xf>
    <xf numFmtId="49" fontId="24" fillId="0" borderId="18" xfId="38" applyNumberFormat="1" applyFont="1" applyBorder="1"/>
    <xf numFmtId="4" fontId="24" fillId="0" borderId="54" xfId="38" applyNumberFormat="1" applyFont="1" applyBorder="1" applyAlignment="1">
      <alignment horizontal="right"/>
    </xf>
    <xf numFmtId="1" fontId="24" fillId="0" borderId="36" xfId="38" applyNumberFormat="1" applyFont="1" applyBorder="1" applyAlignment="1">
      <alignment horizontal="center"/>
    </xf>
    <xf numFmtId="0" fontId="24" fillId="0" borderId="71" xfId="38" applyNumberFormat="1" applyFont="1" applyBorder="1" applyAlignment="1">
      <alignment wrapText="1"/>
    </xf>
    <xf numFmtId="1" fontId="24" fillId="0" borderId="38" xfId="38" applyNumberFormat="1" applyFont="1" applyBorder="1" applyAlignment="1">
      <alignment horizontal="center"/>
    </xf>
    <xf numFmtId="49" fontId="24" fillId="0" borderId="16" xfId="38" applyNumberFormat="1" applyFont="1" applyBorder="1"/>
    <xf numFmtId="4" fontId="24" fillId="0" borderId="16" xfId="38" applyNumberFormat="1" applyFont="1" applyBorder="1" applyAlignment="1">
      <alignment horizontal="right"/>
    </xf>
    <xf numFmtId="4" fontId="24" fillId="0" borderId="16" xfId="38" applyNumberFormat="1" applyFont="1" applyFill="1" applyBorder="1" applyAlignment="1">
      <alignment horizontal="right"/>
    </xf>
    <xf numFmtId="4" fontId="24" fillId="0" borderId="39" xfId="38" applyNumberFormat="1" applyFont="1" applyBorder="1" applyAlignment="1">
      <alignment horizontal="center"/>
    </xf>
    <xf numFmtId="0" fontId="24" fillId="0" borderId="15" xfId="38" applyNumberFormat="1" applyFont="1" applyBorder="1" applyAlignment="1">
      <alignment wrapText="1"/>
    </xf>
    <xf numFmtId="1" fontId="24" fillId="0" borderId="26" xfId="38" applyNumberFormat="1" applyFont="1" applyBorder="1" applyAlignment="1">
      <alignment horizontal="center"/>
    </xf>
    <xf numFmtId="49" fontId="24" fillId="0" borderId="14" xfId="38" applyNumberFormat="1" applyFont="1" applyBorder="1"/>
    <xf numFmtId="4" fontId="24" fillId="0" borderId="14" xfId="38" applyNumberFormat="1" applyFont="1" applyBorder="1" applyAlignment="1">
      <alignment horizontal="right"/>
    </xf>
    <xf numFmtId="4" fontId="24" fillId="0" borderId="14" xfId="38" applyNumberFormat="1" applyFont="1" applyFill="1" applyBorder="1" applyAlignment="1">
      <alignment horizontal="right"/>
    </xf>
    <xf numFmtId="0" fontId="24" fillId="0" borderId="15" xfId="38" applyFont="1" applyBorder="1" applyAlignment="1">
      <alignment wrapText="1"/>
    </xf>
    <xf numFmtId="1" fontId="24" fillId="0" borderId="27" xfId="38" applyNumberFormat="1" applyFont="1" applyBorder="1" applyAlignment="1">
      <alignment horizontal="center"/>
    </xf>
    <xf numFmtId="49" fontId="24" fillId="0" borderId="28" xfId="38" applyNumberFormat="1" applyFont="1" applyBorder="1"/>
    <xf numFmtId="4" fontId="24" fillId="0" borderId="28" xfId="38" applyNumberFormat="1" applyFont="1" applyBorder="1" applyAlignment="1">
      <alignment horizontal="right"/>
    </xf>
    <xf numFmtId="4" fontId="24" fillId="0" borderId="28" xfId="38" applyNumberFormat="1" applyFont="1" applyFill="1" applyBorder="1" applyAlignment="1">
      <alignment horizontal="right"/>
    </xf>
    <xf numFmtId="4" fontId="24" fillId="0" borderId="55" xfId="38" applyNumberFormat="1" applyFont="1" applyBorder="1" applyAlignment="1">
      <alignment horizontal="center"/>
    </xf>
    <xf numFmtId="49" fontId="13" fillId="0" borderId="66" xfId="0" applyNumberFormat="1" applyFont="1" applyBorder="1" applyAlignment="1">
      <alignment horizontal="center"/>
    </xf>
    <xf numFmtId="4" fontId="13" fillId="0" borderId="19" xfId="0" applyNumberFormat="1" applyFont="1" applyFill="1" applyBorder="1" applyAlignment="1">
      <alignment horizontal="right"/>
    </xf>
    <xf numFmtId="0" fontId="13" fillId="0" borderId="81" xfId="0" applyNumberFormat="1" applyFont="1" applyBorder="1" applyAlignment="1">
      <alignment wrapText="1"/>
    </xf>
    <xf numFmtId="49" fontId="13" fillId="0" borderId="10" xfId="0" applyNumberFormat="1" applyFont="1" applyBorder="1"/>
    <xf numFmtId="4" fontId="13" fillId="0" borderId="70" xfId="0" applyNumberFormat="1" applyFont="1" applyFill="1" applyBorder="1" applyAlignment="1">
      <alignment horizontal="right"/>
    </xf>
    <xf numFmtId="4" fontId="13" fillId="0" borderId="76" xfId="0" applyNumberFormat="1" applyFont="1" applyBorder="1" applyAlignment="1">
      <alignment horizontal="right"/>
    </xf>
    <xf numFmtId="0" fontId="24" fillId="0" borderId="20" xfId="0" applyFont="1" applyBorder="1" applyAlignment="1">
      <alignment vertical="top" wrapText="1"/>
    </xf>
    <xf numFmtId="49" fontId="24" fillId="0" borderId="66" xfId="0" applyNumberFormat="1" applyFont="1" applyBorder="1" applyAlignment="1">
      <alignment horizontal="center"/>
    </xf>
    <xf numFmtId="0" fontId="24" fillId="0" borderId="82" xfId="0" applyFont="1" applyBorder="1" applyAlignment="1"/>
    <xf numFmtId="0" fontId="36" fillId="0" borderId="20" xfId="0" applyFont="1" applyBorder="1" applyAlignment="1">
      <alignment horizontal="justify" vertical="center" wrapText="1"/>
    </xf>
    <xf numFmtId="49" fontId="24" fillId="0" borderId="83" xfId="0" applyNumberFormat="1" applyFont="1" applyBorder="1" applyAlignment="1">
      <alignment horizontal="center"/>
    </xf>
    <xf numFmtId="4" fontId="13" fillId="0" borderId="20" xfId="0" applyNumberFormat="1" applyFont="1" applyBorder="1"/>
    <xf numFmtId="4" fontId="13" fillId="0" borderId="61" xfId="0" applyNumberFormat="1" applyFont="1" applyBorder="1"/>
    <xf numFmtId="4" fontId="0" fillId="0" borderId="0" xfId="0" applyNumberFormat="1" applyFont="1"/>
    <xf numFmtId="4" fontId="13" fillId="0" borderId="84" xfId="0" applyNumberFormat="1" applyFont="1" applyBorder="1" applyAlignment="1">
      <alignment horizontal="right"/>
    </xf>
    <xf numFmtId="0" fontId="33" fillId="0" borderId="0" xfId="0" applyFont="1" applyAlignment="1">
      <alignment horizontal="right"/>
    </xf>
    <xf numFmtId="0" fontId="31" fillId="0" borderId="65" xfId="0" applyFont="1" applyBorder="1" applyAlignment="1">
      <alignment horizontal="center" vertical="center" wrapText="1"/>
    </xf>
    <xf numFmtId="0" fontId="19" fillId="0" borderId="72" xfId="0" applyFont="1" applyBorder="1" applyAlignment="1">
      <alignment horizontal="left" wrapText="1"/>
    </xf>
    <xf numFmtId="0" fontId="13" fillId="0" borderId="0" xfId="0" applyFont="1" applyBorder="1" applyAlignment="1"/>
    <xf numFmtId="0" fontId="28" fillId="0" borderId="0" xfId="0" applyFont="1" applyBorder="1" applyAlignment="1">
      <alignment wrapText="1"/>
    </xf>
    <xf numFmtId="0" fontId="28" fillId="0" borderId="0" xfId="0" applyFont="1" applyAlignment="1">
      <alignment horizontal="left" wrapText="1"/>
    </xf>
    <xf numFmtId="0" fontId="28" fillId="0" borderId="0" xfId="0" applyFont="1" applyAlignment="1">
      <alignment horizontal="left"/>
    </xf>
    <xf numFmtId="0" fontId="28" fillId="0" borderId="73" xfId="0" applyFont="1" applyBorder="1" applyAlignment="1"/>
    <xf numFmtId="0" fontId="30" fillId="0" borderId="0" xfId="0" applyFont="1" applyAlignment="1">
      <alignment wrapText="1"/>
    </xf>
    <xf numFmtId="0" fontId="13" fillId="0" borderId="74" xfId="0" applyFont="1" applyBorder="1" applyAlignment="1">
      <alignment horizontal="center"/>
    </xf>
    <xf numFmtId="0" fontId="0" fillId="0" borderId="75" xfId="0" applyBorder="1" applyAlignment="1">
      <alignment horizontal="center"/>
    </xf>
    <xf numFmtId="4" fontId="13" fillId="0" borderId="35" xfId="0" applyNumberFormat="1" applyFont="1" applyFill="1" applyBorder="1" applyAlignment="1">
      <alignment horizontal="right"/>
    </xf>
    <xf numFmtId="0" fontId="0" fillId="0" borderId="71" xfId="0" applyFill="1" applyBorder="1" applyAlignment="1">
      <alignment horizontal="right"/>
    </xf>
    <xf numFmtId="0" fontId="13" fillId="0" borderId="81" xfId="0" applyNumberFormat="1" applyFont="1" applyBorder="1" applyAlignment="1">
      <alignment wrapText="1"/>
    </xf>
    <xf numFmtId="0" fontId="0" fillId="0" borderId="77" xfId="0" applyBorder="1" applyAlignment="1">
      <alignment wrapText="1"/>
    </xf>
    <xf numFmtId="49" fontId="13" fillId="0" borderId="66" xfId="0" applyNumberFormat="1" applyFont="1" applyBorder="1" applyAlignment="1">
      <alignment horizontal="center"/>
    </xf>
    <xf numFmtId="0" fontId="0" fillId="0" borderId="38" xfId="0" applyBorder="1" applyAlignment="1">
      <alignment horizontal="center"/>
    </xf>
    <xf numFmtId="49" fontId="13" fillId="0" borderId="70" xfId="0" applyNumberFormat="1" applyFont="1" applyBorder="1" applyAlignment="1"/>
    <xf numFmtId="0" fontId="0" fillId="0" borderId="59" xfId="0" applyBorder="1" applyAlignment="1"/>
    <xf numFmtId="4" fontId="13" fillId="0" borderId="19" xfId="0" applyNumberFormat="1" applyFont="1" applyFill="1" applyBorder="1" applyAlignment="1">
      <alignment horizontal="right"/>
    </xf>
    <xf numFmtId="0" fontId="0" fillId="0" borderId="18" xfId="0" applyFill="1" applyBorder="1" applyAlignment="1">
      <alignment horizontal="right"/>
    </xf>
    <xf numFmtId="0" fontId="31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right"/>
    </xf>
    <xf numFmtId="0" fontId="13" fillId="0" borderId="0" xfId="0" applyFont="1" applyAlignment="1">
      <alignment horizontal="right"/>
    </xf>
    <xf numFmtId="0" fontId="27" fillId="0" borderId="14" xfId="0" applyFont="1" applyBorder="1" applyAlignment="1">
      <alignment horizontal="center" vertical="center" wrapText="1"/>
    </xf>
    <xf numFmtId="49" fontId="27" fillId="0" borderId="14" xfId="38" applyNumberFormat="1" applyFont="1" applyBorder="1" applyAlignment="1">
      <alignment horizontal="center" vertical="center" wrapText="1"/>
    </xf>
    <xf numFmtId="49" fontId="27" fillId="0" borderId="14" xfId="38" applyNumberFormat="1" applyFont="1" applyBorder="1" applyAlignment="1">
      <alignment horizontal="center" vertical="top" wrapText="1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117_2" xfId="36"/>
    <cellStyle name="Обычный_124_1" xfId="37"/>
    <cellStyle name="Обычный_124_3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zoomScale="151" zoomScaleNormal="151" zoomScaleSheetLayoutView="140" workbookViewId="0">
      <selection activeCell="F15" sqref="F15"/>
    </sheetView>
  </sheetViews>
  <sheetFormatPr defaultColWidth="8.85546875" defaultRowHeight="12.75" x14ac:dyDescent="0.2"/>
  <cols>
    <col min="1" max="1" width="35.85546875" style="1" customWidth="1"/>
    <col min="2" max="2" width="4.28515625" customWidth="1"/>
    <col min="3" max="3" width="23.28515625" customWidth="1"/>
    <col min="4" max="4" width="11.5703125" style="3" customWidth="1"/>
    <col min="5" max="5" width="12" style="3" customWidth="1"/>
    <col min="6" max="6" width="11.85546875" customWidth="1"/>
    <col min="7" max="7" width="13" bestFit="1" customWidth="1"/>
  </cols>
  <sheetData>
    <row r="1" spans="1:6" x14ac:dyDescent="0.2">
      <c r="C1" s="226" t="s">
        <v>166</v>
      </c>
      <c r="D1" s="226"/>
      <c r="E1" s="226"/>
      <c r="F1" s="226"/>
    </row>
    <row r="2" spans="1:6" ht="7.5" customHeight="1" x14ac:dyDescent="0.2">
      <c r="C2" s="62"/>
      <c r="D2" s="62"/>
      <c r="E2" s="62"/>
      <c r="F2" s="62"/>
    </row>
    <row r="3" spans="1:6" ht="16.149999999999999" customHeight="1" thickBot="1" x14ac:dyDescent="0.3">
      <c r="A3" s="228" t="s">
        <v>51</v>
      </c>
      <c r="B3" s="228"/>
      <c r="C3" s="228"/>
      <c r="D3" s="228"/>
      <c r="E3" s="228"/>
      <c r="F3" s="2" t="s">
        <v>4</v>
      </c>
    </row>
    <row r="4" spans="1:6" x14ac:dyDescent="0.2">
      <c r="B4" s="229" t="s">
        <v>473</v>
      </c>
      <c r="C4" s="229"/>
      <c r="D4" s="232" t="s">
        <v>141</v>
      </c>
      <c r="E4" s="233"/>
      <c r="F4" s="4" t="s">
        <v>52</v>
      </c>
    </row>
    <row r="5" spans="1:6" x14ac:dyDescent="0.2">
      <c r="B5" s="5"/>
      <c r="C5" s="5"/>
      <c r="D5" s="55"/>
      <c r="E5" s="55" t="s">
        <v>53</v>
      </c>
      <c r="F5" s="6">
        <v>43466</v>
      </c>
    </row>
    <row r="6" spans="1:6" x14ac:dyDescent="0.2">
      <c r="A6" s="54" t="s">
        <v>5</v>
      </c>
      <c r="B6" s="55"/>
      <c r="C6" s="55"/>
      <c r="D6" s="55"/>
      <c r="E6" s="55" t="s">
        <v>54</v>
      </c>
      <c r="F6" s="16" t="s">
        <v>81</v>
      </c>
    </row>
    <row r="7" spans="1:6" ht="13.15" customHeight="1" x14ac:dyDescent="0.2">
      <c r="A7" s="230" t="s">
        <v>157</v>
      </c>
      <c r="B7" s="230"/>
      <c r="C7" s="230"/>
      <c r="D7" s="55"/>
      <c r="E7" s="55" t="s">
        <v>160</v>
      </c>
      <c r="F7" s="7">
        <v>951</v>
      </c>
    </row>
    <row r="8" spans="1:6" ht="15" customHeight="1" x14ac:dyDescent="0.2">
      <c r="A8" s="231" t="s">
        <v>158</v>
      </c>
      <c r="B8" s="231"/>
      <c r="C8" s="231"/>
      <c r="D8" s="231"/>
      <c r="F8" s="235">
        <v>60626440</v>
      </c>
    </row>
    <row r="9" spans="1:6" ht="9.75" customHeight="1" x14ac:dyDescent="0.2">
      <c r="A9" s="54"/>
      <c r="B9" s="234" t="s">
        <v>104</v>
      </c>
      <c r="C9" s="234"/>
      <c r="D9" s="54"/>
      <c r="E9" s="55" t="s">
        <v>143</v>
      </c>
      <c r="F9" s="236"/>
    </row>
    <row r="10" spans="1:6" ht="18.75" customHeight="1" x14ac:dyDescent="0.2">
      <c r="A10" s="54" t="s">
        <v>159</v>
      </c>
      <c r="B10" s="55"/>
      <c r="C10" s="55"/>
      <c r="D10" s="55"/>
      <c r="F10" s="7"/>
    </row>
    <row r="11" spans="1:6" x14ac:dyDescent="0.2">
      <c r="A11" s="54" t="s">
        <v>6</v>
      </c>
      <c r="B11" s="55"/>
      <c r="C11" s="55"/>
      <c r="D11" s="55"/>
      <c r="F11" s="8">
        <v>383</v>
      </c>
    </row>
    <row r="12" spans="1:6" ht="18.75" customHeight="1" x14ac:dyDescent="0.2">
      <c r="A12" s="227" t="s">
        <v>7</v>
      </c>
      <c r="B12" s="227"/>
      <c r="C12" s="227"/>
      <c r="D12" s="227"/>
      <c r="E12" s="227"/>
      <c r="F12" s="227"/>
    </row>
    <row r="13" spans="1:6" ht="51" customHeight="1" x14ac:dyDescent="0.2">
      <c r="A13" s="52" t="s">
        <v>8</v>
      </c>
      <c r="B13" s="53" t="s">
        <v>9</v>
      </c>
      <c r="C13" s="53" t="s">
        <v>10</v>
      </c>
      <c r="D13" s="53" t="s">
        <v>11</v>
      </c>
      <c r="E13" s="53" t="s">
        <v>12</v>
      </c>
      <c r="F13" s="53" t="s">
        <v>55</v>
      </c>
    </row>
    <row r="14" spans="1:6" s="17" customFormat="1" ht="13.5" thickBot="1" x14ac:dyDescent="0.25">
      <c r="A14" s="28">
        <v>1</v>
      </c>
      <c r="B14" s="24">
        <v>2</v>
      </c>
      <c r="C14" s="24">
        <v>3</v>
      </c>
      <c r="D14" s="24" t="s">
        <v>13</v>
      </c>
      <c r="E14" s="24" t="s">
        <v>14</v>
      </c>
      <c r="F14" s="24" t="s">
        <v>32</v>
      </c>
    </row>
    <row r="15" spans="1:6" s="3" customFormat="1" x14ac:dyDescent="0.2">
      <c r="A15" s="56" t="s">
        <v>79</v>
      </c>
      <c r="B15" s="25" t="s">
        <v>3</v>
      </c>
      <c r="C15" s="26" t="s">
        <v>15</v>
      </c>
      <c r="D15" s="51">
        <v>11735200</v>
      </c>
      <c r="E15" s="51">
        <v>11826755.42</v>
      </c>
      <c r="F15" s="32">
        <f t="shared" ref="F15:F20" si="0">D15-E15</f>
        <v>-91555.419999999925</v>
      </c>
    </row>
    <row r="16" spans="1:6" s="3" customFormat="1" ht="11.25" x14ac:dyDescent="0.2">
      <c r="A16" s="239" t="s">
        <v>103</v>
      </c>
      <c r="B16" s="241" t="s">
        <v>3</v>
      </c>
      <c r="C16" s="243" t="s">
        <v>87</v>
      </c>
      <c r="D16" s="245">
        <v>5310900</v>
      </c>
      <c r="E16" s="245">
        <v>5453335.7400000002</v>
      </c>
      <c r="F16" s="237">
        <f>D16-E16</f>
        <v>-142435.74000000022</v>
      </c>
    </row>
    <row r="17" spans="1:6" s="3" customFormat="1" ht="11.25" customHeight="1" x14ac:dyDescent="0.2">
      <c r="A17" s="240"/>
      <c r="B17" s="242"/>
      <c r="C17" s="244"/>
      <c r="D17" s="246"/>
      <c r="E17" s="246"/>
      <c r="F17" s="238"/>
    </row>
    <row r="18" spans="1:6" s="3" customFormat="1" ht="11.25" x14ac:dyDescent="0.2">
      <c r="A18" s="29" t="s">
        <v>16</v>
      </c>
      <c r="B18" s="27" t="s">
        <v>3</v>
      </c>
      <c r="C18" s="11" t="s">
        <v>88</v>
      </c>
      <c r="D18" s="44">
        <v>2670100</v>
      </c>
      <c r="E18" s="41">
        <v>2734098.97</v>
      </c>
      <c r="F18" s="40">
        <f t="shared" si="0"/>
        <v>-63998.970000000205</v>
      </c>
    </row>
    <row r="19" spans="1:6" s="3" customFormat="1" ht="11.25" x14ac:dyDescent="0.2">
      <c r="A19" s="29" t="s">
        <v>17</v>
      </c>
      <c r="B19" s="27" t="s">
        <v>3</v>
      </c>
      <c r="C19" s="11" t="s">
        <v>89</v>
      </c>
      <c r="D19" s="37">
        <v>2670100</v>
      </c>
      <c r="E19" s="42">
        <v>2734098.97</v>
      </c>
      <c r="F19" s="40">
        <f t="shared" si="0"/>
        <v>-63998.970000000205</v>
      </c>
    </row>
    <row r="20" spans="1:6" s="3" customFormat="1" ht="75.75" customHeight="1" x14ac:dyDescent="0.2">
      <c r="A20" s="29" t="s">
        <v>109</v>
      </c>
      <c r="B20" s="27" t="s">
        <v>3</v>
      </c>
      <c r="C20" s="11" t="s">
        <v>98</v>
      </c>
      <c r="D20" s="38">
        <v>2670100</v>
      </c>
      <c r="E20" s="36">
        <v>2731644.04</v>
      </c>
      <c r="F20" s="40">
        <f t="shared" si="0"/>
        <v>-61544.040000000037</v>
      </c>
    </row>
    <row r="21" spans="1:6" s="3" customFormat="1" ht="108.75" customHeight="1" x14ac:dyDescent="0.2">
      <c r="A21" s="29" t="s">
        <v>356</v>
      </c>
      <c r="B21" s="27" t="s">
        <v>3</v>
      </c>
      <c r="C21" s="11" t="s">
        <v>355</v>
      </c>
      <c r="D21" s="38" t="s">
        <v>76</v>
      </c>
      <c r="E21" s="36">
        <v>1325.3</v>
      </c>
      <c r="F21" s="40" t="s">
        <v>76</v>
      </c>
    </row>
    <row r="22" spans="1:6" s="3" customFormat="1" ht="49.5" customHeight="1" x14ac:dyDescent="0.2">
      <c r="A22" s="29" t="s">
        <v>461</v>
      </c>
      <c r="B22" s="27" t="s">
        <v>3</v>
      </c>
      <c r="C22" s="11" t="s">
        <v>460</v>
      </c>
      <c r="D22" s="38" t="s">
        <v>76</v>
      </c>
      <c r="E22" s="36">
        <v>1129.6300000000001</v>
      </c>
      <c r="F22" s="40" t="s">
        <v>76</v>
      </c>
    </row>
    <row r="23" spans="1:6" s="3" customFormat="1" ht="14.25" customHeight="1" x14ac:dyDescent="0.2">
      <c r="A23" s="29" t="s">
        <v>18</v>
      </c>
      <c r="B23" s="27" t="s">
        <v>3</v>
      </c>
      <c r="C23" s="11" t="s">
        <v>90</v>
      </c>
      <c r="D23" s="38">
        <v>159600</v>
      </c>
      <c r="E23" s="36">
        <v>159632.4</v>
      </c>
      <c r="F23" s="40">
        <f>D23-E23</f>
        <v>-32.399999999994179</v>
      </c>
    </row>
    <row r="24" spans="1:6" s="3" customFormat="1" ht="15" customHeight="1" x14ac:dyDescent="0.2">
      <c r="A24" s="29" t="s">
        <v>111</v>
      </c>
      <c r="B24" s="46" t="s">
        <v>3</v>
      </c>
      <c r="C24" s="47" t="s">
        <v>110</v>
      </c>
      <c r="D24" s="50">
        <v>159600</v>
      </c>
      <c r="E24" s="36">
        <v>159632.4</v>
      </c>
      <c r="F24" s="40">
        <f t="shared" ref="F24:F25" si="1">D24-E24</f>
        <v>-32.399999999994179</v>
      </c>
    </row>
    <row r="25" spans="1:6" s="3" customFormat="1" ht="15.75" customHeight="1" x14ac:dyDescent="0.2">
      <c r="A25" s="29" t="s">
        <v>111</v>
      </c>
      <c r="B25" s="46" t="s">
        <v>3</v>
      </c>
      <c r="C25" s="47" t="s">
        <v>112</v>
      </c>
      <c r="D25" s="48">
        <v>159600</v>
      </c>
      <c r="E25" s="36">
        <v>159632.4</v>
      </c>
      <c r="F25" s="40">
        <f t="shared" si="1"/>
        <v>-32.399999999994179</v>
      </c>
    </row>
    <row r="26" spans="1:6" s="3" customFormat="1" ht="11.25" x14ac:dyDescent="0.2">
      <c r="A26" s="29" t="s">
        <v>19</v>
      </c>
      <c r="B26" s="45" t="s">
        <v>3</v>
      </c>
      <c r="C26" s="35" t="s">
        <v>91</v>
      </c>
      <c r="D26" s="39">
        <v>2479300</v>
      </c>
      <c r="E26" s="36">
        <v>2433736.13</v>
      </c>
      <c r="F26" s="40">
        <f>D26-E26</f>
        <v>45563.870000000112</v>
      </c>
    </row>
    <row r="27" spans="1:6" s="3" customFormat="1" ht="11.25" x14ac:dyDescent="0.2">
      <c r="A27" s="29" t="s">
        <v>20</v>
      </c>
      <c r="B27" s="27" t="s">
        <v>3</v>
      </c>
      <c r="C27" s="11" t="s">
        <v>92</v>
      </c>
      <c r="D27" s="38">
        <v>124900</v>
      </c>
      <c r="E27" s="36">
        <v>123583.91</v>
      </c>
      <c r="F27" s="40">
        <f>D27-E27</f>
        <v>1316.0899999999965</v>
      </c>
    </row>
    <row r="28" spans="1:6" s="3" customFormat="1" ht="45" x14ac:dyDescent="0.2">
      <c r="A28" s="29" t="s">
        <v>144</v>
      </c>
      <c r="B28" s="27" t="s">
        <v>3</v>
      </c>
      <c r="C28" s="11" t="s">
        <v>93</v>
      </c>
      <c r="D28" s="38">
        <v>124900</v>
      </c>
      <c r="E28" s="36">
        <v>123583.91</v>
      </c>
      <c r="F28" s="40">
        <f>D28-E28</f>
        <v>1316.0899999999965</v>
      </c>
    </row>
    <row r="29" spans="1:6" s="3" customFormat="1" ht="11.25" x14ac:dyDescent="0.2">
      <c r="A29" s="29" t="s">
        <v>21</v>
      </c>
      <c r="B29" s="27" t="s">
        <v>3</v>
      </c>
      <c r="C29" s="11" t="s">
        <v>94</v>
      </c>
      <c r="D29" s="38">
        <v>2354400</v>
      </c>
      <c r="E29" s="36">
        <v>2310152.2200000002</v>
      </c>
      <c r="F29" s="40">
        <f t="shared" ref="F29:F34" si="2">D29-E29</f>
        <v>44247.779999999795</v>
      </c>
    </row>
    <row r="30" spans="1:6" s="3" customFormat="1" ht="11.25" x14ac:dyDescent="0.2">
      <c r="A30" s="29" t="s">
        <v>145</v>
      </c>
      <c r="B30" s="27" t="s">
        <v>3</v>
      </c>
      <c r="C30" s="11" t="s">
        <v>161</v>
      </c>
      <c r="D30" s="38">
        <v>1590500</v>
      </c>
      <c r="E30" s="36">
        <v>1590521.27</v>
      </c>
      <c r="F30" s="40">
        <f t="shared" si="2"/>
        <v>-21.270000000018626</v>
      </c>
    </row>
    <row r="31" spans="1:6" s="3" customFormat="1" ht="33.75" x14ac:dyDescent="0.2">
      <c r="A31" s="29" t="s">
        <v>147</v>
      </c>
      <c r="B31" s="27" t="s">
        <v>3</v>
      </c>
      <c r="C31" s="11" t="s">
        <v>146</v>
      </c>
      <c r="D31" s="38">
        <v>1590500</v>
      </c>
      <c r="E31" s="36">
        <v>1590521.27</v>
      </c>
      <c r="F31" s="40">
        <f t="shared" si="2"/>
        <v>-21.270000000018626</v>
      </c>
    </row>
    <row r="32" spans="1:6" s="3" customFormat="1" ht="11.25" x14ac:dyDescent="0.2">
      <c r="A32" s="29" t="s">
        <v>149</v>
      </c>
      <c r="B32" s="27" t="s">
        <v>3</v>
      </c>
      <c r="C32" s="11" t="s">
        <v>148</v>
      </c>
      <c r="D32" s="38">
        <v>763900</v>
      </c>
      <c r="E32" s="36">
        <v>719630.95</v>
      </c>
      <c r="F32" s="40">
        <f t="shared" si="2"/>
        <v>44269.050000000047</v>
      </c>
    </row>
    <row r="33" spans="1:6" s="3" customFormat="1" ht="36.75" customHeight="1" x14ac:dyDescent="0.2">
      <c r="A33" s="29" t="s">
        <v>151</v>
      </c>
      <c r="B33" s="27" t="s">
        <v>3</v>
      </c>
      <c r="C33" s="11" t="s">
        <v>150</v>
      </c>
      <c r="D33" s="38">
        <v>763900</v>
      </c>
      <c r="E33" s="36">
        <v>719630.95</v>
      </c>
      <c r="F33" s="40">
        <f t="shared" si="2"/>
        <v>44269.050000000047</v>
      </c>
    </row>
    <row r="34" spans="1:6" s="3" customFormat="1" ht="13.5" customHeight="1" x14ac:dyDescent="0.2">
      <c r="A34" s="29" t="s">
        <v>106</v>
      </c>
      <c r="B34" s="27" t="s">
        <v>3</v>
      </c>
      <c r="C34" s="11" t="s">
        <v>105</v>
      </c>
      <c r="D34" s="38">
        <v>1900</v>
      </c>
      <c r="E34" s="36">
        <v>125868.24</v>
      </c>
      <c r="F34" s="40">
        <f t="shared" si="2"/>
        <v>-123968.24</v>
      </c>
    </row>
    <row r="35" spans="1:6" s="3" customFormat="1" ht="37.5" customHeight="1" x14ac:dyDescent="0.2">
      <c r="A35" s="29" t="s">
        <v>359</v>
      </c>
      <c r="B35" s="27" t="s">
        <v>3</v>
      </c>
      <c r="C35" s="11" t="s">
        <v>357</v>
      </c>
      <c r="D35" s="38">
        <v>1900</v>
      </c>
      <c r="E35" s="36">
        <v>1900</v>
      </c>
      <c r="F35" s="40" t="s">
        <v>76</v>
      </c>
    </row>
    <row r="36" spans="1:6" s="3" customFormat="1" ht="47.25" customHeight="1" x14ac:dyDescent="0.2">
      <c r="A36" s="29" t="s">
        <v>360</v>
      </c>
      <c r="B36" s="27" t="s">
        <v>3</v>
      </c>
      <c r="C36" s="11" t="s">
        <v>358</v>
      </c>
      <c r="D36" s="38">
        <v>1900</v>
      </c>
      <c r="E36" s="36">
        <v>1900</v>
      </c>
      <c r="F36" s="40" t="s">
        <v>76</v>
      </c>
    </row>
    <row r="37" spans="1:6" s="3" customFormat="1" ht="47.25" customHeight="1" x14ac:dyDescent="0.2">
      <c r="A37" s="29" t="s">
        <v>482</v>
      </c>
      <c r="B37" s="27" t="s">
        <v>3</v>
      </c>
      <c r="C37" s="11" t="s">
        <v>480</v>
      </c>
      <c r="D37" s="38" t="s">
        <v>76</v>
      </c>
      <c r="E37" s="36">
        <v>123968.24</v>
      </c>
      <c r="F37" s="40" t="s">
        <v>76</v>
      </c>
    </row>
    <row r="38" spans="1:6" s="3" customFormat="1" ht="47.25" customHeight="1" x14ac:dyDescent="0.2">
      <c r="A38" s="29" t="s">
        <v>483</v>
      </c>
      <c r="B38" s="27" t="s">
        <v>3</v>
      </c>
      <c r="C38" s="11" t="s">
        <v>481</v>
      </c>
      <c r="D38" s="38" t="s">
        <v>76</v>
      </c>
      <c r="E38" s="36">
        <v>123968.24</v>
      </c>
      <c r="F38" s="40" t="s">
        <v>76</v>
      </c>
    </row>
    <row r="39" spans="1:6" s="3" customFormat="1" ht="11.25" x14ac:dyDescent="0.2">
      <c r="A39" s="29" t="s">
        <v>22</v>
      </c>
      <c r="B39" s="27" t="s">
        <v>3</v>
      </c>
      <c r="C39" s="11" t="s">
        <v>95</v>
      </c>
      <c r="D39" s="38">
        <v>6424300</v>
      </c>
      <c r="E39" s="36">
        <v>6373419.6799999997</v>
      </c>
      <c r="F39" s="40">
        <f>D39-E39</f>
        <v>50880.320000000298</v>
      </c>
    </row>
    <row r="40" spans="1:6" s="3" customFormat="1" ht="33.75" x14ac:dyDescent="0.2">
      <c r="A40" s="29" t="s">
        <v>23</v>
      </c>
      <c r="B40" s="27" t="s">
        <v>3</v>
      </c>
      <c r="C40" s="11" t="s">
        <v>96</v>
      </c>
      <c r="D40" s="38">
        <v>6548300</v>
      </c>
      <c r="E40" s="36">
        <v>6497387.9199999999</v>
      </c>
      <c r="F40" s="40">
        <f t="shared" ref="F40:F43" si="3">D40-E40</f>
        <v>50912.080000000075</v>
      </c>
    </row>
    <row r="41" spans="1:6" s="3" customFormat="1" ht="22.5" x14ac:dyDescent="0.2">
      <c r="A41" s="29" t="s">
        <v>354</v>
      </c>
      <c r="B41" s="27" t="s">
        <v>3</v>
      </c>
      <c r="C41" s="11" t="s">
        <v>353</v>
      </c>
      <c r="D41" s="38">
        <v>4017300</v>
      </c>
      <c r="E41" s="36">
        <v>3977100</v>
      </c>
      <c r="F41" s="40">
        <f t="shared" si="3"/>
        <v>40200</v>
      </c>
    </row>
    <row r="42" spans="1:6" s="3" customFormat="1" ht="22.5" x14ac:dyDescent="0.2">
      <c r="A42" s="29" t="s">
        <v>24</v>
      </c>
      <c r="B42" s="27" t="s">
        <v>3</v>
      </c>
      <c r="C42" s="11" t="s">
        <v>320</v>
      </c>
      <c r="D42" s="38">
        <v>4017300</v>
      </c>
      <c r="E42" s="36">
        <v>3977100</v>
      </c>
      <c r="F42" s="40">
        <f t="shared" si="3"/>
        <v>40200</v>
      </c>
    </row>
    <row r="43" spans="1:6" s="3" customFormat="1" ht="22.5" x14ac:dyDescent="0.2">
      <c r="A43" s="29" t="s">
        <v>154</v>
      </c>
      <c r="B43" s="27" t="s">
        <v>3</v>
      </c>
      <c r="C43" s="11" t="s">
        <v>321</v>
      </c>
      <c r="D43" s="38">
        <v>4017300</v>
      </c>
      <c r="E43" s="36">
        <v>3977100</v>
      </c>
      <c r="F43" s="40">
        <f t="shared" si="3"/>
        <v>40200</v>
      </c>
    </row>
    <row r="44" spans="1:6" s="3" customFormat="1" ht="22.5" x14ac:dyDescent="0.2">
      <c r="A44" s="29" t="s">
        <v>322</v>
      </c>
      <c r="B44" s="27" t="s">
        <v>3</v>
      </c>
      <c r="C44" s="11" t="s">
        <v>323</v>
      </c>
      <c r="D44" s="38">
        <v>192900</v>
      </c>
      <c r="E44" s="36">
        <v>192900</v>
      </c>
      <c r="F44" s="40" t="s">
        <v>76</v>
      </c>
    </row>
    <row r="45" spans="1:6" s="3" customFormat="1" ht="36.75" customHeight="1" x14ac:dyDescent="0.2">
      <c r="A45" s="29" t="s">
        <v>101</v>
      </c>
      <c r="B45" s="27" t="s">
        <v>3</v>
      </c>
      <c r="C45" s="11" t="s">
        <v>324</v>
      </c>
      <c r="D45" s="38">
        <v>200</v>
      </c>
      <c r="E45" s="36">
        <v>200</v>
      </c>
      <c r="F45" s="40" t="s">
        <v>76</v>
      </c>
    </row>
    <row r="46" spans="1:6" s="3" customFormat="1" ht="36" customHeight="1" x14ac:dyDescent="0.2">
      <c r="A46" s="29" t="s">
        <v>156</v>
      </c>
      <c r="B46" s="27" t="s">
        <v>3</v>
      </c>
      <c r="C46" s="11" t="s">
        <v>325</v>
      </c>
      <c r="D46" s="38">
        <v>200</v>
      </c>
      <c r="E46" s="36">
        <v>200</v>
      </c>
      <c r="F46" s="40" t="s">
        <v>76</v>
      </c>
    </row>
    <row r="47" spans="1:6" s="3" customFormat="1" ht="33.75" x14ac:dyDescent="0.2">
      <c r="A47" s="29" t="s">
        <v>25</v>
      </c>
      <c r="B47" s="27" t="s">
        <v>3</v>
      </c>
      <c r="C47" s="11" t="s">
        <v>326</v>
      </c>
      <c r="D47" s="38">
        <v>192700</v>
      </c>
      <c r="E47" s="36">
        <v>192700</v>
      </c>
      <c r="F47" s="40" t="s">
        <v>76</v>
      </c>
    </row>
    <row r="48" spans="1:6" s="3" customFormat="1" ht="45" x14ac:dyDescent="0.2">
      <c r="A48" s="29" t="s">
        <v>153</v>
      </c>
      <c r="B48" s="27" t="s">
        <v>3</v>
      </c>
      <c r="C48" s="11" t="s">
        <v>327</v>
      </c>
      <c r="D48" s="38">
        <v>192700</v>
      </c>
      <c r="E48" s="36">
        <v>192700</v>
      </c>
      <c r="F48" s="40" t="s">
        <v>76</v>
      </c>
    </row>
    <row r="49" spans="1:7" s="9" customFormat="1" x14ac:dyDescent="0.2">
      <c r="A49" s="30" t="s">
        <v>26</v>
      </c>
      <c r="B49" s="27" t="s">
        <v>3</v>
      </c>
      <c r="C49" s="10" t="s">
        <v>329</v>
      </c>
      <c r="D49" s="38">
        <v>2338100</v>
      </c>
      <c r="E49" s="36">
        <v>2327387.92</v>
      </c>
      <c r="F49" s="40">
        <f>D49-E49</f>
        <v>10712.080000000075</v>
      </c>
    </row>
    <row r="50" spans="1:7" s="9" customFormat="1" ht="57.75" customHeight="1" x14ac:dyDescent="0.2">
      <c r="A50" s="30" t="s">
        <v>330</v>
      </c>
      <c r="B50" s="27" t="s">
        <v>3</v>
      </c>
      <c r="C50" s="10" t="s">
        <v>328</v>
      </c>
      <c r="D50" s="38">
        <v>893800</v>
      </c>
      <c r="E50" s="36">
        <v>883087.92</v>
      </c>
      <c r="F50" s="40">
        <f t="shared" ref="F50:F56" si="4">D50-E50</f>
        <v>10712.079999999958</v>
      </c>
      <c r="G50" s="224"/>
    </row>
    <row r="51" spans="1:7" s="9" customFormat="1" ht="69" customHeight="1" x14ac:dyDescent="0.2">
      <c r="A51" s="30" t="s">
        <v>332</v>
      </c>
      <c r="B51" s="27" t="s">
        <v>3</v>
      </c>
      <c r="C51" s="10" t="s">
        <v>331</v>
      </c>
      <c r="D51" s="38">
        <v>893800</v>
      </c>
      <c r="E51" s="36">
        <v>883087.92</v>
      </c>
      <c r="F51" s="40">
        <f t="shared" si="4"/>
        <v>10712.079999999958</v>
      </c>
    </row>
    <row r="52" spans="1:7" s="9" customFormat="1" ht="22.5" x14ac:dyDescent="0.2">
      <c r="A52" s="30" t="s">
        <v>27</v>
      </c>
      <c r="B52" s="27" t="s">
        <v>3</v>
      </c>
      <c r="C52" s="10" t="s">
        <v>333</v>
      </c>
      <c r="D52" s="38">
        <v>1444300</v>
      </c>
      <c r="E52" s="36">
        <v>1444300</v>
      </c>
      <c r="F52" s="40" t="s">
        <v>76</v>
      </c>
    </row>
    <row r="53" spans="1:7" s="3" customFormat="1" ht="28.5" customHeight="1" x14ac:dyDescent="0.2">
      <c r="A53" s="213" t="s">
        <v>152</v>
      </c>
      <c r="B53" s="211" t="s">
        <v>3</v>
      </c>
      <c r="C53" s="214" t="s">
        <v>334</v>
      </c>
      <c r="D53" s="215">
        <v>1444300</v>
      </c>
      <c r="E53" s="212">
        <v>1444300</v>
      </c>
      <c r="F53" s="216" t="s">
        <v>76</v>
      </c>
    </row>
    <row r="54" spans="1:7" s="9" customFormat="1" ht="36" customHeight="1" x14ac:dyDescent="0.2">
      <c r="A54" s="217" t="s">
        <v>474</v>
      </c>
      <c r="B54" s="218" t="s">
        <v>3</v>
      </c>
      <c r="C54" s="219" t="s">
        <v>477</v>
      </c>
      <c r="D54" s="222">
        <v>-124000</v>
      </c>
      <c r="E54" s="222">
        <v>-123968.24</v>
      </c>
      <c r="F54" s="216">
        <f t="shared" si="4"/>
        <v>-31.759999999994761</v>
      </c>
    </row>
    <row r="55" spans="1:7" ht="45" x14ac:dyDescent="0.2">
      <c r="A55" s="220" t="s">
        <v>475</v>
      </c>
      <c r="B55" s="218" t="s">
        <v>3</v>
      </c>
      <c r="C55" s="219" t="s">
        <v>478</v>
      </c>
      <c r="D55" s="222">
        <v>-124000</v>
      </c>
      <c r="E55" s="222">
        <v>-123968.24</v>
      </c>
      <c r="F55" s="216">
        <f t="shared" si="4"/>
        <v>-31.759999999994761</v>
      </c>
    </row>
    <row r="56" spans="1:7" ht="51.75" customHeight="1" thickBot="1" x14ac:dyDescent="0.25">
      <c r="A56" s="220" t="s">
        <v>476</v>
      </c>
      <c r="B56" s="221" t="s">
        <v>3</v>
      </c>
      <c r="C56" s="219" t="s">
        <v>479</v>
      </c>
      <c r="D56" s="223">
        <v>-124000</v>
      </c>
      <c r="E56" s="223">
        <v>-123968.24</v>
      </c>
      <c r="F56" s="225">
        <f t="shared" si="4"/>
        <v>-31.759999999994761</v>
      </c>
    </row>
    <row r="61" spans="1:7" x14ac:dyDescent="0.2">
      <c r="D61" s="49"/>
    </row>
  </sheetData>
  <mergeCells count="15">
    <mergeCell ref="F16:F17"/>
    <mergeCell ref="A16:A17"/>
    <mergeCell ref="B16:B17"/>
    <mergeCell ref="C16:C17"/>
    <mergeCell ref="D16:D17"/>
    <mergeCell ref="E16:E17"/>
    <mergeCell ref="C1:F1"/>
    <mergeCell ref="A12:F12"/>
    <mergeCell ref="A3:E3"/>
    <mergeCell ref="B4:C4"/>
    <mergeCell ref="A7:C7"/>
    <mergeCell ref="A8:D8"/>
    <mergeCell ref="D4:E4"/>
    <mergeCell ref="B9:C9"/>
    <mergeCell ref="F8:F9"/>
  </mergeCells>
  <phoneticPr fontId="13" type="noConversion"/>
  <pageMargins left="0.78740157480314965" right="0.31496062992125984" top="0.39370078740157483" bottom="0.39370078740157483" header="0.19685039370078741" footer="0.19685039370078741"/>
  <pageSetup paperSize="9" scale="8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9"/>
  <sheetViews>
    <sheetView zoomScale="150" zoomScaleNormal="150" zoomScaleSheetLayoutView="100" workbookViewId="0">
      <selection activeCell="A99" sqref="A99"/>
    </sheetView>
  </sheetViews>
  <sheetFormatPr defaultColWidth="8.85546875" defaultRowHeight="11.25" x14ac:dyDescent="0.2"/>
  <cols>
    <col min="1" max="1" width="34" style="18" customWidth="1"/>
    <col min="2" max="2" width="4.5703125" style="12" customWidth="1"/>
    <col min="3" max="3" width="21.42578125" style="12" customWidth="1"/>
    <col min="4" max="4" width="11.5703125" style="12" customWidth="1"/>
    <col min="5" max="5" width="10.85546875" style="12" customWidth="1"/>
    <col min="6" max="6" width="12.7109375" style="12" customWidth="1"/>
    <col min="7" max="8" width="10" style="12" bestFit="1" customWidth="1"/>
    <col min="9" max="16384" width="8.85546875" style="12"/>
  </cols>
  <sheetData>
    <row r="1" spans="1:9" x14ac:dyDescent="0.2">
      <c r="E1" s="248" t="s">
        <v>82</v>
      </c>
      <c r="F1" s="248"/>
    </row>
    <row r="2" spans="1:9" ht="21.6" customHeight="1" x14ac:dyDescent="0.2">
      <c r="A2" s="247" t="s">
        <v>28</v>
      </c>
      <c r="B2" s="247"/>
      <c r="C2" s="247"/>
      <c r="D2" s="247"/>
      <c r="E2" s="247"/>
      <c r="F2" s="247"/>
    </row>
    <row r="3" spans="1:9" ht="60" customHeight="1" x14ac:dyDescent="0.2">
      <c r="A3" s="61" t="s">
        <v>8</v>
      </c>
      <c r="B3" s="61" t="s">
        <v>9</v>
      </c>
      <c r="C3" s="61" t="s">
        <v>29</v>
      </c>
      <c r="D3" s="61" t="s">
        <v>72</v>
      </c>
      <c r="E3" s="61" t="s">
        <v>31</v>
      </c>
      <c r="F3" s="61" t="s">
        <v>55</v>
      </c>
    </row>
    <row r="4" spans="1:9" s="19" customFormat="1" ht="12" thickBot="1" x14ac:dyDescent="0.25">
      <c r="A4" s="31">
        <v>1</v>
      </c>
      <c r="B4" s="43">
        <v>2</v>
      </c>
      <c r="C4" s="43">
        <v>3</v>
      </c>
      <c r="D4" s="43" t="s">
        <v>13</v>
      </c>
      <c r="E4" s="43" t="s">
        <v>14</v>
      </c>
      <c r="F4" s="43" t="s">
        <v>32</v>
      </c>
    </row>
    <row r="5" spans="1:9" x14ac:dyDescent="0.2">
      <c r="A5" s="63" t="s">
        <v>73</v>
      </c>
      <c r="B5" s="64">
        <v>200</v>
      </c>
      <c r="C5" s="65" t="s">
        <v>15</v>
      </c>
      <c r="D5" s="66">
        <f>D7</f>
        <v>11419900</v>
      </c>
      <c r="E5" s="67">
        <f>E7</f>
        <v>11245127.630000001</v>
      </c>
      <c r="F5" s="68">
        <f t="shared" ref="F5:F33" si="0">D5-E5</f>
        <v>174772.36999999918</v>
      </c>
      <c r="G5" s="20"/>
      <c r="H5" s="20"/>
    </row>
    <row r="6" spans="1:9" x14ac:dyDescent="0.2">
      <c r="A6" s="69" t="s">
        <v>0</v>
      </c>
      <c r="B6" s="70"/>
      <c r="C6" s="71"/>
      <c r="D6" s="72"/>
      <c r="E6" s="73"/>
      <c r="F6" s="74"/>
      <c r="H6" s="20"/>
    </row>
    <row r="7" spans="1:9" ht="27.75" customHeight="1" x14ac:dyDescent="0.2">
      <c r="A7" s="75" t="s">
        <v>138</v>
      </c>
      <c r="B7" s="76">
        <v>200</v>
      </c>
      <c r="C7" s="77" t="s">
        <v>172</v>
      </c>
      <c r="D7" s="78">
        <f>D8+D86+D98+D116+D137+D187+D203+D179+D211</f>
        <v>11419900</v>
      </c>
      <c r="E7" s="79">
        <f>E8+E137+E187+E211+E86+E98+E116+E179+E203</f>
        <v>11245127.630000001</v>
      </c>
      <c r="F7" s="80">
        <f>D7-E7</f>
        <v>174772.36999999918</v>
      </c>
      <c r="H7" s="20"/>
    </row>
    <row r="8" spans="1:9" ht="18" customHeight="1" x14ac:dyDescent="0.2">
      <c r="A8" s="63" t="s">
        <v>56</v>
      </c>
      <c r="B8" s="76">
        <v>200</v>
      </c>
      <c r="C8" s="81" t="s">
        <v>173</v>
      </c>
      <c r="D8" s="82">
        <f>D9+D18+D46+D52+D40</f>
        <v>4382300</v>
      </c>
      <c r="E8" s="83">
        <f>E9+E18+E52+E40</f>
        <v>4363649.99</v>
      </c>
      <c r="F8" s="80">
        <f t="shared" si="0"/>
        <v>18650.009999999776</v>
      </c>
      <c r="H8" s="21"/>
      <c r="I8" s="20"/>
    </row>
    <row r="9" spans="1:9" ht="34.5" customHeight="1" x14ac:dyDescent="0.2">
      <c r="A9" s="84" t="s">
        <v>57</v>
      </c>
      <c r="B9" s="85">
        <v>200</v>
      </c>
      <c r="C9" s="86" t="s">
        <v>174</v>
      </c>
      <c r="D9" s="87">
        <f t="shared" ref="D9:E11" si="1">D10</f>
        <v>726600</v>
      </c>
      <c r="E9" s="87">
        <f t="shared" si="1"/>
        <v>726529.61</v>
      </c>
      <c r="F9" s="88">
        <f t="shared" si="0"/>
        <v>70.39000000001397</v>
      </c>
      <c r="H9" s="20"/>
    </row>
    <row r="10" spans="1:9" ht="26.25" customHeight="1" x14ac:dyDescent="0.2">
      <c r="A10" s="89" t="s">
        <v>169</v>
      </c>
      <c r="B10" s="85">
        <v>200</v>
      </c>
      <c r="C10" s="90" t="s">
        <v>175</v>
      </c>
      <c r="D10" s="87">
        <f t="shared" si="1"/>
        <v>726600</v>
      </c>
      <c r="E10" s="87">
        <f t="shared" si="1"/>
        <v>726529.61</v>
      </c>
      <c r="F10" s="88">
        <f t="shared" si="0"/>
        <v>70.39000000001397</v>
      </c>
      <c r="H10" s="20"/>
    </row>
    <row r="11" spans="1:9" x14ac:dyDescent="0.2">
      <c r="A11" s="91" t="s">
        <v>113</v>
      </c>
      <c r="B11" s="92">
        <v>200</v>
      </c>
      <c r="C11" s="90" t="s">
        <v>176</v>
      </c>
      <c r="D11" s="93">
        <f t="shared" si="1"/>
        <v>726600</v>
      </c>
      <c r="E11" s="93">
        <f t="shared" si="1"/>
        <v>726529.61</v>
      </c>
      <c r="F11" s="94">
        <f t="shared" si="0"/>
        <v>70.39000000001397</v>
      </c>
      <c r="H11" s="20"/>
    </row>
    <row r="12" spans="1:9" ht="71.25" customHeight="1" x14ac:dyDescent="0.2">
      <c r="A12" s="91" t="s">
        <v>170</v>
      </c>
      <c r="B12" s="92">
        <v>200</v>
      </c>
      <c r="C12" s="90" t="s">
        <v>177</v>
      </c>
      <c r="D12" s="93">
        <f>D13</f>
        <v>726600</v>
      </c>
      <c r="E12" s="93">
        <f>E13</f>
        <v>726529.61</v>
      </c>
      <c r="F12" s="94">
        <f t="shared" si="0"/>
        <v>70.39000000001397</v>
      </c>
      <c r="H12" s="20"/>
    </row>
    <row r="13" spans="1:9" ht="69" customHeight="1" x14ac:dyDescent="0.2">
      <c r="A13" s="95" t="s">
        <v>425</v>
      </c>
      <c r="B13" s="92">
        <v>200</v>
      </c>
      <c r="C13" s="90" t="s">
        <v>393</v>
      </c>
      <c r="D13" s="93">
        <f>D14</f>
        <v>726600</v>
      </c>
      <c r="E13" s="93">
        <f>E14</f>
        <v>726529.61</v>
      </c>
      <c r="F13" s="94">
        <f t="shared" si="0"/>
        <v>70.39000000001397</v>
      </c>
      <c r="H13" s="20"/>
    </row>
    <row r="14" spans="1:9" ht="30" customHeight="1" x14ac:dyDescent="0.2">
      <c r="A14" s="91" t="s">
        <v>294</v>
      </c>
      <c r="B14" s="92">
        <v>200</v>
      </c>
      <c r="C14" s="90" t="s">
        <v>293</v>
      </c>
      <c r="D14" s="93">
        <f>SUM(D15:D17)</f>
        <v>726600</v>
      </c>
      <c r="E14" s="93">
        <f>E15+E17+E16</f>
        <v>726529.61</v>
      </c>
      <c r="F14" s="94">
        <f t="shared" ref="F14" si="2">D14-E14</f>
        <v>70.39000000001397</v>
      </c>
      <c r="H14" s="20"/>
    </row>
    <row r="15" spans="1:9" ht="27" customHeight="1" x14ac:dyDescent="0.2">
      <c r="A15" s="91" t="s">
        <v>171</v>
      </c>
      <c r="B15" s="96">
        <v>200</v>
      </c>
      <c r="C15" s="90" t="s">
        <v>178</v>
      </c>
      <c r="D15" s="97">
        <v>535700</v>
      </c>
      <c r="E15" s="97">
        <v>535672.80000000005</v>
      </c>
      <c r="F15" s="94">
        <f t="shared" si="0"/>
        <v>27.199999999953434</v>
      </c>
      <c r="H15" s="20"/>
    </row>
    <row r="16" spans="1:9" ht="39.75" customHeight="1" x14ac:dyDescent="0.2">
      <c r="A16" s="98" t="s">
        <v>114</v>
      </c>
      <c r="B16" s="92">
        <v>200</v>
      </c>
      <c r="C16" s="90" t="s">
        <v>179</v>
      </c>
      <c r="D16" s="99">
        <v>30300</v>
      </c>
      <c r="E16" s="100">
        <v>30291.62</v>
      </c>
      <c r="F16" s="94">
        <f t="shared" si="0"/>
        <v>8.3800000000010186</v>
      </c>
      <c r="H16" s="20"/>
    </row>
    <row r="17" spans="1:8" ht="49.5" customHeight="1" x14ac:dyDescent="0.2">
      <c r="A17" s="101" t="s">
        <v>181</v>
      </c>
      <c r="B17" s="92">
        <v>200</v>
      </c>
      <c r="C17" s="90" t="s">
        <v>180</v>
      </c>
      <c r="D17" s="99">
        <v>160600</v>
      </c>
      <c r="E17" s="100">
        <v>160565.19</v>
      </c>
      <c r="F17" s="94">
        <f>D17-E17</f>
        <v>34.809999999997672</v>
      </c>
      <c r="H17" s="20"/>
    </row>
    <row r="18" spans="1:8" ht="48.75" customHeight="1" x14ac:dyDescent="0.2">
      <c r="A18" s="91" t="s">
        <v>58</v>
      </c>
      <c r="B18" s="92">
        <v>200</v>
      </c>
      <c r="C18" s="102" t="s">
        <v>182</v>
      </c>
      <c r="D18" s="99">
        <f>D19+D34</f>
        <v>3408200</v>
      </c>
      <c r="E18" s="100">
        <f>E19+E34</f>
        <v>3395950.09</v>
      </c>
      <c r="F18" s="94">
        <f t="shared" si="0"/>
        <v>12249.910000000149</v>
      </c>
      <c r="H18" s="20"/>
    </row>
    <row r="19" spans="1:8" ht="33.75" x14ac:dyDescent="0.2">
      <c r="A19" s="91" t="s">
        <v>184</v>
      </c>
      <c r="B19" s="92">
        <v>200</v>
      </c>
      <c r="C19" s="90" t="s">
        <v>183</v>
      </c>
      <c r="D19" s="99">
        <f>D20</f>
        <v>3408000</v>
      </c>
      <c r="E19" s="100">
        <f>E20</f>
        <v>3395750.09</v>
      </c>
      <c r="F19" s="94">
        <f t="shared" si="0"/>
        <v>12249.910000000149</v>
      </c>
      <c r="H19" s="20"/>
    </row>
    <row r="20" spans="1:8" ht="37.5" customHeight="1" x14ac:dyDescent="0.2">
      <c r="A20" s="91" t="s">
        <v>123</v>
      </c>
      <c r="B20" s="92">
        <v>200</v>
      </c>
      <c r="C20" s="90" t="s">
        <v>185</v>
      </c>
      <c r="D20" s="100">
        <f>D21+D27</f>
        <v>3408000</v>
      </c>
      <c r="E20" s="100">
        <f>E21+E27</f>
        <v>3395750.09</v>
      </c>
      <c r="F20" s="94">
        <f t="shared" si="0"/>
        <v>12249.910000000149</v>
      </c>
      <c r="H20" s="20"/>
    </row>
    <row r="21" spans="1:8" ht="101.25" x14ac:dyDescent="0.2">
      <c r="A21" s="91" t="s">
        <v>192</v>
      </c>
      <c r="B21" s="92">
        <v>200</v>
      </c>
      <c r="C21" s="90" t="s">
        <v>191</v>
      </c>
      <c r="D21" s="100">
        <f>D22</f>
        <v>2713300</v>
      </c>
      <c r="E21" s="100">
        <f>E23</f>
        <v>2709568.13</v>
      </c>
      <c r="F21" s="94">
        <f t="shared" si="0"/>
        <v>3731.8700000001118</v>
      </c>
      <c r="H21" s="20"/>
    </row>
    <row r="22" spans="1:8" ht="59.25" customHeight="1" x14ac:dyDescent="0.2">
      <c r="A22" s="95" t="s">
        <v>425</v>
      </c>
      <c r="B22" s="92">
        <v>200</v>
      </c>
      <c r="C22" s="90" t="s">
        <v>394</v>
      </c>
      <c r="D22" s="100">
        <f>D23</f>
        <v>2713300</v>
      </c>
      <c r="E22" s="100">
        <f>E23</f>
        <v>2709568.13</v>
      </c>
      <c r="F22" s="94">
        <f t="shared" si="0"/>
        <v>3731.8700000001118</v>
      </c>
      <c r="H22" s="20"/>
    </row>
    <row r="23" spans="1:8" ht="33.75" x14ac:dyDescent="0.2">
      <c r="A23" s="91" t="s">
        <v>294</v>
      </c>
      <c r="B23" s="92">
        <v>200</v>
      </c>
      <c r="C23" s="90" t="s">
        <v>299</v>
      </c>
      <c r="D23" s="100">
        <f>D24+D25+D26</f>
        <v>2713300</v>
      </c>
      <c r="E23" s="100">
        <f>E24+E25+E26</f>
        <v>2709568.13</v>
      </c>
      <c r="F23" s="94">
        <f t="shared" si="0"/>
        <v>3731.8700000001118</v>
      </c>
      <c r="H23" s="20"/>
    </row>
    <row r="24" spans="1:8" s="22" customFormat="1" ht="31.5" customHeight="1" x14ac:dyDescent="0.2">
      <c r="A24" s="91" t="s">
        <v>187</v>
      </c>
      <c r="B24" s="92">
        <v>200</v>
      </c>
      <c r="C24" s="90" t="s">
        <v>186</v>
      </c>
      <c r="D24" s="100">
        <v>1995000</v>
      </c>
      <c r="E24" s="100">
        <v>1994270.72</v>
      </c>
      <c r="F24" s="94">
        <f t="shared" si="0"/>
        <v>729.28000000002794</v>
      </c>
      <c r="H24" s="23"/>
    </row>
    <row r="25" spans="1:8" s="22" customFormat="1" ht="39.75" customHeight="1" x14ac:dyDescent="0.2">
      <c r="A25" s="98" t="s">
        <v>114</v>
      </c>
      <c r="B25" s="92">
        <v>200</v>
      </c>
      <c r="C25" s="90" t="s">
        <v>188</v>
      </c>
      <c r="D25" s="99">
        <v>124300</v>
      </c>
      <c r="E25" s="100">
        <v>121590.83</v>
      </c>
      <c r="F25" s="94">
        <f t="shared" si="0"/>
        <v>2709.1699999999983</v>
      </c>
      <c r="H25" s="23"/>
    </row>
    <row r="26" spans="1:8" s="22" customFormat="1" ht="51.75" customHeight="1" x14ac:dyDescent="0.2">
      <c r="A26" s="101" t="s">
        <v>181</v>
      </c>
      <c r="B26" s="92">
        <v>200</v>
      </c>
      <c r="C26" s="90" t="s">
        <v>189</v>
      </c>
      <c r="D26" s="99">
        <v>594000</v>
      </c>
      <c r="E26" s="100">
        <v>593706.57999999996</v>
      </c>
      <c r="F26" s="94">
        <f t="shared" si="0"/>
        <v>293.42000000004191</v>
      </c>
      <c r="H26" s="23"/>
    </row>
    <row r="27" spans="1:8" s="22" customFormat="1" ht="93.75" customHeight="1" x14ac:dyDescent="0.2">
      <c r="A27" s="101" t="s">
        <v>193</v>
      </c>
      <c r="B27" s="92">
        <v>200</v>
      </c>
      <c r="C27" s="90" t="s">
        <v>190</v>
      </c>
      <c r="D27" s="99">
        <f>D28+D31</f>
        <v>694700</v>
      </c>
      <c r="E27" s="100">
        <f>E32+E28</f>
        <v>686181.96</v>
      </c>
      <c r="F27" s="94">
        <f t="shared" si="0"/>
        <v>8518.0400000000373</v>
      </c>
      <c r="H27" s="23"/>
    </row>
    <row r="28" spans="1:8" s="22" customFormat="1" ht="72" customHeight="1" x14ac:dyDescent="0.2">
      <c r="A28" s="95" t="s">
        <v>425</v>
      </c>
      <c r="B28" s="92">
        <v>200</v>
      </c>
      <c r="C28" s="90" t="s">
        <v>395</v>
      </c>
      <c r="D28" s="99">
        <f>D29</f>
        <v>400</v>
      </c>
      <c r="E28" s="100">
        <f>E29</f>
        <v>385</v>
      </c>
      <c r="F28" s="94">
        <f t="shared" si="0"/>
        <v>15</v>
      </c>
      <c r="H28" s="23"/>
    </row>
    <row r="29" spans="1:8" s="22" customFormat="1" ht="28.5" customHeight="1" x14ac:dyDescent="0.2">
      <c r="A29" s="91" t="s">
        <v>294</v>
      </c>
      <c r="B29" s="92">
        <v>200</v>
      </c>
      <c r="C29" s="90" t="s">
        <v>365</v>
      </c>
      <c r="D29" s="99">
        <f>D30</f>
        <v>400</v>
      </c>
      <c r="E29" s="100">
        <f>E30</f>
        <v>385</v>
      </c>
      <c r="F29" s="94">
        <f t="shared" si="0"/>
        <v>15</v>
      </c>
      <c r="H29" s="23"/>
    </row>
    <row r="30" spans="1:8" s="22" customFormat="1" ht="38.25" customHeight="1" x14ac:dyDescent="0.2">
      <c r="A30" s="98" t="s">
        <v>114</v>
      </c>
      <c r="B30" s="92">
        <v>200</v>
      </c>
      <c r="C30" s="90" t="s">
        <v>366</v>
      </c>
      <c r="D30" s="99">
        <v>400</v>
      </c>
      <c r="E30" s="100">
        <v>385</v>
      </c>
      <c r="F30" s="94">
        <f t="shared" si="0"/>
        <v>15</v>
      </c>
      <c r="H30" s="23"/>
    </row>
    <row r="31" spans="1:8" s="22" customFormat="1" ht="48" customHeight="1" x14ac:dyDescent="0.2">
      <c r="A31" s="103" t="s">
        <v>427</v>
      </c>
      <c r="B31" s="92">
        <v>200</v>
      </c>
      <c r="C31" s="90" t="s">
        <v>396</v>
      </c>
      <c r="D31" s="99">
        <f>D32</f>
        <v>694300</v>
      </c>
      <c r="E31" s="100">
        <f>E32</f>
        <v>685796.96</v>
      </c>
      <c r="F31" s="94">
        <f t="shared" si="0"/>
        <v>8503.0400000000373</v>
      </c>
      <c r="H31" s="23"/>
    </row>
    <row r="32" spans="1:8" s="22" customFormat="1" ht="36" customHeight="1" x14ac:dyDescent="0.2">
      <c r="A32" s="101" t="s">
        <v>295</v>
      </c>
      <c r="B32" s="92">
        <v>200</v>
      </c>
      <c r="C32" s="90" t="s">
        <v>300</v>
      </c>
      <c r="D32" s="99">
        <f>D33</f>
        <v>694300</v>
      </c>
      <c r="E32" s="100">
        <f>E33</f>
        <v>685796.96</v>
      </c>
      <c r="F32" s="94">
        <f t="shared" si="0"/>
        <v>8503.0400000000373</v>
      </c>
      <c r="H32" s="23"/>
    </row>
    <row r="33" spans="1:8" s="22" customFormat="1" ht="15" customHeight="1" x14ac:dyDescent="0.2">
      <c r="A33" s="104" t="s">
        <v>462</v>
      </c>
      <c r="B33" s="92">
        <v>200</v>
      </c>
      <c r="C33" s="90" t="s">
        <v>194</v>
      </c>
      <c r="D33" s="99">
        <v>694300</v>
      </c>
      <c r="E33" s="100">
        <v>685796.96</v>
      </c>
      <c r="F33" s="94">
        <f t="shared" si="0"/>
        <v>8503.0400000000373</v>
      </c>
      <c r="H33" s="23"/>
    </row>
    <row r="34" spans="1:8" s="22" customFormat="1" ht="33.75" x14ac:dyDescent="0.2">
      <c r="A34" s="105" t="s">
        <v>203</v>
      </c>
      <c r="B34" s="92">
        <v>200</v>
      </c>
      <c r="C34" s="90" t="s">
        <v>195</v>
      </c>
      <c r="D34" s="99">
        <f>D35</f>
        <v>200</v>
      </c>
      <c r="E34" s="100">
        <f>E35</f>
        <v>200</v>
      </c>
      <c r="F34" s="94" t="s">
        <v>76</v>
      </c>
      <c r="H34" s="23"/>
    </row>
    <row r="35" spans="1:8" x14ac:dyDescent="0.2">
      <c r="A35" s="105" t="s">
        <v>199</v>
      </c>
      <c r="B35" s="92">
        <v>200</v>
      </c>
      <c r="C35" s="102" t="s">
        <v>200</v>
      </c>
      <c r="D35" s="99">
        <f t="shared" ref="D35:E35" si="3">D36</f>
        <v>200</v>
      </c>
      <c r="E35" s="100">
        <f t="shared" si="3"/>
        <v>200</v>
      </c>
      <c r="F35" s="94" t="s">
        <v>76</v>
      </c>
      <c r="H35" s="20"/>
    </row>
    <row r="36" spans="1:8" ht="130.5" customHeight="1" x14ac:dyDescent="0.2">
      <c r="A36" s="104" t="s">
        <v>197</v>
      </c>
      <c r="B36" s="92">
        <v>200</v>
      </c>
      <c r="C36" s="102" t="s">
        <v>196</v>
      </c>
      <c r="D36" s="99">
        <f t="shared" ref="D36:E38" si="4">D37</f>
        <v>200</v>
      </c>
      <c r="E36" s="100">
        <f t="shared" si="4"/>
        <v>200</v>
      </c>
      <c r="F36" s="94" t="s">
        <v>76</v>
      </c>
      <c r="H36" s="20"/>
    </row>
    <row r="37" spans="1:8" ht="35.25" customHeight="1" x14ac:dyDescent="0.2">
      <c r="A37" s="106" t="s">
        <v>428</v>
      </c>
      <c r="B37" s="92">
        <v>200</v>
      </c>
      <c r="C37" s="102" t="s">
        <v>397</v>
      </c>
      <c r="D37" s="99">
        <f t="shared" si="4"/>
        <v>200</v>
      </c>
      <c r="E37" s="99">
        <f t="shared" si="4"/>
        <v>200</v>
      </c>
      <c r="F37" s="94" t="s">
        <v>76</v>
      </c>
      <c r="H37" s="20"/>
    </row>
    <row r="38" spans="1:8" ht="33.75" x14ac:dyDescent="0.2">
      <c r="A38" s="107" t="s">
        <v>295</v>
      </c>
      <c r="B38" s="92">
        <v>200</v>
      </c>
      <c r="C38" s="102" t="s">
        <v>301</v>
      </c>
      <c r="D38" s="99">
        <f t="shared" si="4"/>
        <v>200</v>
      </c>
      <c r="E38" s="99">
        <f t="shared" si="4"/>
        <v>200</v>
      </c>
      <c r="F38" s="94" t="s">
        <v>76</v>
      </c>
      <c r="H38" s="20"/>
    </row>
    <row r="39" spans="1:8" ht="15.75" customHeight="1" x14ac:dyDescent="0.2">
      <c r="A39" s="104" t="s">
        <v>462</v>
      </c>
      <c r="B39" s="92">
        <v>200</v>
      </c>
      <c r="C39" s="102" t="s">
        <v>198</v>
      </c>
      <c r="D39" s="99">
        <v>200</v>
      </c>
      <c r="E39" s="100">
        <v>200</v>
      </c>
      <c r="F39" s="94" t="s">
        <v>76</v>
      </c>
      <c r="H39" s="20"/>
    </row>
    <row r="40" spans="1:8" ht="22.5" x14ac:dyDescent="0.2">
      <c r="A40" s="104" t="s">
        <v>442</v>
      </c>
      <c r="B40" s="92">
        <v>200</v>
      </c>
      <c r="C40" s="102" t="s">
        <v>434</v>
      </c>
      <c r="D40" s="99">
        <f t="shared" ref="D40:E44" si="5">D41</f>
        <v>178100</v>
      </c>
      <c r="E40" s="100">
        <f t="shared" si="5"/>
        <v>178098.8</v>
      </c>
      <c r="F40" s="94">
        <f>D40-E40</f>
        <v>1.2000000000116415</v>
      </c>
      <c r="H40" s="20"/>
    </row>
    <row r="41" spans="1:8" ht="33.75" x14ac:dyDescent="0.2">
      <c r="A41" s="105" t="s">
        <v>203</v>
      </c>
      <c r="B41" s="92">
        <v>200</v>
      </c>
      <c r="C41" s="102" t="s">
        <v>435</v>
      </c>
      <c r="D41" s="99">
        <f t="shared" si="5"/>
        <v>178100</v>
      </c>
      <c r="E41" s="100">
        <f t="shared" si="5"/>
        <v>178098.8</v>
      </c>
      <c r="F41" s="94">
        <f t="shared" ref="F41:F45" si="6">D41-E41</f>
        <v>1.2000000000116415</v>
      </c>
      <c r="H41" s="20"/>
    </row>
    <row r="42" spans="1:8" x14ac:dyDescent="0.2">
      <c r="A42" s="105" t="s">
        <v>199</v>
      </c>
      <c r="B42" s="92">
        <v>200</v>
      </c>
      <c r="C42" s="102" t="s">
        <v>436</v>
      </c>
      <c r="D42" s="99">
        <f t="shared" si="5"/>
        <v>178100</v>
      </c>
      <c r="E42" s="100">
        <f t="shared" si="5"/>
        <v>178098.8</v>
      </c>
      <c r="F42" s="94">
        <f t="shared" si="6"/>
        <v>1.2000000000116415</v>
      </c>
      <c r="H42" s="20"/>
    </row>
    <row r="43" spans="1:8" ht="70.5" customHeight="1" x14ac:dyDescent="0.2">
      <c r="A43" s="104" t="s">
        <v>440</v>
      </c>
      <c r="B43" s="92">
        <v>200</v>
      </c>
      <c r="C43" s="102" t="s">
        <v>437</v>
      </c>
      <c r="D43" s="99">
        <f t="shared" si="5"/>
        <v>178100</v>
      </c>
      <c r="E43" s="100">
        <f t="shared" si="5"/>
        <v>178098.8</v>
      </c>
      <c r="F43" s="94">
        <f t="shared" si="6"/>
        <v>1.2000000000116415</v>
      </c>
      <c r="H43" s="20"/>
    </row>
    <row r="44" spans="1:8" ht="22.5" x14ac:dyDescent="0.2">
      <c r="A44" s="108" t="s">
        <v>429</v>
      </c>
      <c r="B44" s="92">
        <v>200</v>
      </c>
      <c r="C44" s="102" t="s">
        <v>438</v>
      </c>
      <c r="D44" s="99">
        <f t="shared" si="5"/>
        <v>178100</v>
      </c>
      <c r="E44" s="100">
        <f t="shared" si="5"/>
        <v>178098.8</v>
      </c>
      <c r="F44" s="94">
        <f t="shared" si="6"/>
        <v>1.2000000000116415</v>
      </c>
      <c r="H44" s="20"/>
    </row>
    <row r="45" spans="1:8" x14ac:dyDescent="0.2">
      <c r="A45" s="104" t="s">
        <v>441</v>
      </c>
      <c r="B45" s="92">
        <v>200</v>
      </c>
      <c r="C45" s="102" t="s">
        <v>439</v>
      </c>
      <c r="D45" s="99">
        <v>178100</v>
      </c>
      <c r="E45" s="100">
        <v>178098.8</v>
      </c>
      <c r="F45" s="94">
        <f t="shared" si="6"/>
        <v>1.2000000000116415</v>
      </c>
      <c r="H45" s="20"/>
    </row>
    <row r="46" spans="1:8" ht="14.25" customHeight="1" x14ac:dyDescent="0.2">
      <c r="A46" s="105" t="s">
        <v>59</v>
      </c>
      <c r="B46" s="109">
        <v>200</v>
      </c>
      <c r="C46" s="110" t="s">
        <v>201</v>
      </c>
      <c r="D46" s="99">
        <f>D47</f>
        <v>5000</v>
      </c>
      <c r="E46" s="100" t="s">
        <v>76</v>
      </c>
      <c r="F46" s="94">
        <f t="shared" ref="F46:F51" si="7">D46</f>
        <v>5000</v>
      </c>
      <c r="H46" s="20"/>
    </row>
    <row r="47" spans="1:8" ht="33.75" x14ac:dyDescent="0.2">
      <c r="A47" s="105" t="s">
        <v>203</v>
      </c>
      <c r="B47" s="109">
        <v>200</v>
      </c>
      <c r="C47" s="110" t="s">
        <v>202</v>
      </c>
      <c r="D47" s="99">
        <f>D48</f>
        <v>5000</v>
      </c>
      <c r="E47" s="100" t="str">
        <f>E48</f>
        <v>-</v>
      </c>
      <c r="F47" s="94">
        <f t="shared" si="7"/>
        <v>5000</v>
      </c>
      <c r="H47" s="20"/>
    </row>
    <row r="48" spans="1:8" ht="23.25" customHeight="1" x14ac:dyDescent="0.2">
      <c r="A48" s="111" t="s">
        <v>139</v>
      </c>
      <c r="B48" s="109">
        <v>200</v>
      </c>
      <c r="C48" s="110" t="s">
        <v>205</v>
      </c>
      <c r="D48" s="99">
        <f>D49</f>
        <v>5000</v>
      </c>
      <c r="E48" s="100" t="s">
        <v>76</v>
      </c>
      <c r="F48" s="94">
        <f>D48</f>
        <v>5000</v>
      </c>
      <c r="H48" s="20"/>
    </row>
    <row r="49" spans="1:8" ht="69" customHeight="1" x14ac:dyDescent="0.2">
      <c r="A49" s="112" t="s">
        <v>115</v>
      </c>
      <c r="B49" s="109">
        <v>200</v>
      </c>
      <c r="C49" s="110" t="s">
        <v>204</v>
      </c>
      <c r="D49" s="99">
        <f>D50</f>
        <v>5000</v>
      </c>
      <c r="E49" s="100" t="str">
        <f>E50</f>
        <v>-</v>
      </c>
      <c r="F49" s="94">
        <f t="shared" si="7"/>
        <v>5000</v>
      </c>
      <c r="H49" s="20"/>
    </row>
    <row r="50" spans="1:8" ht="22.5" x14ac:dyDescent="0.2">
      <c r="A50" s="113" t="s">
        <v>429</v>
      </c>
      <c r="B50" s="109">
        <v>200</v>
      </c>
      <c r="C50" s="110" t="s">
        <v>398</v>
      </c>
      <c r="D50" s="99">
        <f>D51</f>
        <v>5000</v>
      </c>
      <c r="E50" s="100" t="str">
        <f>E51</f>
        <v>-</v>
      </c>
      <c r="F50" s="94">
        <f t="shared" si="7"/>
        <v>5000</v>
      </c>
      <c r="H50" s="20"/>
    </row>
    <row r="51" spans="1:8" ht="16.5" customHeight="1" x14ac:dyDescent="0.2">
      <c r="A51" s="105" t="s">
        <v>99</v>
      </c>
      <c r="B51" s="109">
        <v>200</v>
      </c>
      <c r="C51" s="110" t="s">
        <v>206</v>
      </c>
      <c r="D51" s="99">
        <v>5000</v>
      </c>
      <c r="E51" s="100" t="s">
        <v>76</v>
      </c>
      <c r="F51" s="94">
        <f t="shared" si="7"/>
        <v>5000</v>
      </c>
      <c r="H51" s="20"/>
    </row>
    <row r="52" spans="1:8" ht="18" customHeight="1" x14ac:dyDescent="0.2">
      <c r="A52" s="105" t="s">
        <v>107</v>
      </c>
      <c r="B52" s="109">
        <v>200</v>
      </c>
      <c r="C52" s="110" t="s">
        <v>207</v>
      </c>
      <c r="D52" s="99">
        <f>D53+D61+D80</f>
        <v>64400</v>
      </c>
      <c r="E52" s="100">
        <f>E53+E61+E80</f>
        <v>63071.490000000005</v>
      </c>
      <c r="F52" s="94">
        <f t="shared" ref="F52:F60" si="8">D52-E52</f>
        <v>1328.5099999999948</v>
      </c>
      <c r="H52" s="20"/>
    </row>
    <row r="53" spans="1:8" ht="33.75" x14ac:dyDescent="0.2">
      <c r="A53" s="91" t="s">
        <v>184</v>
      </c>
      <c r="B53" s="109">
        <v>200</v>
      </c>
      <c r="C53" s="110" t="s">
        <v>208</v>
      </c>
      <c r="D53" s="99">
        <f t="shared" ref="D53:E54" si="9">D54</f>
        <v>21100</v>
      </c>
      <c r="E53" s="100">
        <f t="shared" si="9"/>
        <v>20013.689999999999</v>
      </c>
      <c r="F53" s="94">
        <f t="shared" si="8"/>
        <v>1086.3100000000013</v>
      </c>
      <c r="H53" s="20"/>
    </row>
    <row r="54" spans="1:8" ht="33.75" x14ac:dyDescent="0.2">
      <c r="A54" s="91" t="s">
        <v>123</v>
      </c>
      <c r="B54" s="109">
        <v>200</v>
      </c>
      <c r="C54" s="110" t="s">
        <v>209</v>
      </c>
      <c r="D54" s="99">
        <f t="shared" si="9"/>
        <v>21100</v>
      </c>
      <c r="E54" s="100">
        <f t="shared" si="9"/>
        <v>20013.689999999999</v>
      </c>
      <c r="F54" s="94">
        <f t="shared" si="8"/>
        <v>1086.3100000000013</v>
      </c>
      <c r="H54" s="20"/>
    </row>
    <row r="55" spans="1:8" ht="72" customHeight="1" x14ac:dyDescent="0.2">
      <c r="A55" s="105" t="s">
        <v>116</v>
      </c>
      <c r="B55" s="109">
        <v>200</v>
      </c>
      <c r="C55" s="110" t="s">
        <v>335</v>
      </c>
      <c r="D55" s="99">
        <f>D56</f>
        <v>21100</v>
      </c>
      <c r="E55" s="100">
        <f>E56</f>
        <v>20013.689999999999</v>
      </c>
      <c r="F55" s="94">
        <f t="shared" si="8"/>
        <v>1086.3100000000013</v>
      </c>
      <c r="H55" s="20"/>
    </row>
    <row r="56" spans="1:8" ht="22.5" x14ac:dyDescent="0.2">
      <c r="A56" s="114" t="s">
        <v>429</v>
      </c>
      <c r="B56" s="109">
        <v>200</v>
      </c>
      <c r="C56" s="110" t="s">
        <v>399</v>
      </c>
      <c r="D56" s="99">
        <f>D57</f>
        <v>21100</v>
      </c>
      <c r="E56" s="100">
        <f>E57</f>
        <v>20013.689999999999</v>
      </c>
      <c r="F56" s="94">
        <f t="shared" si="8"/>
        <v>1086.3100000000013</v>
      </c>
      <c r="H56" s="20"/>
    </row>
    <row r="57" spans="1:8" x14ac:dyDescent="0.2">
      <c r="A57" s="115" t="s">
        <v>296</v>
      </c>
      <c r="B57" s="109">
        <v>200</v>
      </c>
      <c r="C57" s="110" t="s">
        <v>336</v>
      </c>
      <c r="D57" s="99">
        <f>D58+D59+D60</f>
        <v>21100</v>
      </c>
      <c r="E57" s="100">
        <f>E58+E59+E60</f>
        <v>20013.689999999999</v>
      </c>
      <c r="F57" s="94">
        <f t="shared" si="8"/>
        <v>1086.3100000000013</v>
      </c>
      <c r="H57" s="20"/>
    </row>
    <row r="58" spans="1:8" ht="26.25" customHeight="1" x14ac:dyDescent="0.2">
      <c r="A58" s="104" t="s">
        <v>140</v>
      </c>
      <c r="B58" s="109">
        <v>200</v>
      </c>
      <c r="C58" s="110" t="s">
        <v>337</v>
      </c>
      <c r="D58" s="99">
        <v>14100</v>
      </c>
      <c r="E58" s="100">
        <v>14062</v>
      </c>
      <c r="F58" s="94">
        <f t="shared" si="8"/>
        <v>38</v>
      </c>
      <c r="H58" s="20"/>
    </row>
    <row r="59" spans="1:8" x14ac:dyDescent="0.2">
      <c r="A59" s="104" t="s">
        <v>165</v>
      </c>
      <c r="B59" s="109">
        <v>200</v>
      </c>
      <c r="C59" s="110" t="s">
        <v>338</v>
      </c>
      <c r="D59" s="99">
        <v>1000</v>
      </c>
      <c r="E59" s="100">
        <v>998</v>
      </c>
      <c r="F59" s="94">
        <f t="shared" si="8"/>
        <v>2</v>
      </c>
      <c r="H59" s="20"/>
    </row>
    <row r="60" spans="1:8" x14ac:dyDescent="0.2">
      <c r="A60" s="104" t="s">
        <v>155</v>
      </c>
      <c r="B60" s="109">
        <v>200</v>
      </c>
      <c r="C60" s="110" t="s">
        <v>367</v>
      </c>
      <c r="D60" s="99">
        <v>6000</v>
      </c>
      <c r="E60" s="100">
        <v>4953.6899999999996</v>
      </c>
      <c r="F60" s="94">
        <f t="shared" si="8"/>
        <v>1046.3100000000004</v>
      </c>
      <c r="H60" s="20"/>
    </row>
    <row r="61" spans="1:8" ht="28.5" customHeight="1" x14ac:dyDescent="0.2">
      <c r="A61" s="91" t="s">
        <v>211</v>
      </c>
      <c r="B61" s="109">
        <v>200</v>
      </c>
      <c r="C61" s="110" t="s">
        <v>210</v>
      </c>
      <c r="D61" s="99">
        <f>D62+D71</f>
        <v>33800</v>
      </c>
      <c r="E61" s="99">
        <f>E62+E71</f>
        <v>33592.800000000003</v>
      </c>
      <c r="F61" s="94">
        <f>D61-E61</f>
        <v>207.19999999999709</v>
      </c>
      <c r="H61" s="20"/>
    </row>
    <row r="62" spans="1:8" ht="39" customHeight="1" x14ac:dyDescent="0.2">
      <c r="A62" s="105" t="s">
        <v>212</v>
      </c>
      <c r="B62" s="109">
        <v>200</v>
      </c>
      <c r="C62" s="110" t="s">
        <v>213</v>
      </c>
      <c r="D62" s="99">
        <f>D67+D63</f>
        <v>20200</v>
      </c>
      <c r="E62" s="100">
        <f>E67+E63</f>
        <v>20126.8</v>
      </c>
      <c r="F62" s="94">
        <f t="shared" ref="F62:F65" si="10">D62-E62</f>
        <v>73.200000000000728</v>
      </c>
      <c r="H62" s="20"/>
    </row>
    <row r="63" spans="1:8" ht="101.25" x14ac:dyDescent="0.2">
      <c r="A63" s="104" t="s">
        <v>342</v>
      </c>
      <c r="B63" s="109">
        <v>200</v>
      </c>
      <c r="C63" s="110" t="s">
        <v>339</v>
      </c>
      <c r="D63" s="99">
        <f>D65</f>
        <v>10200</v>
      </c>
      <c r="E63" s="100">
        <f>E65</f>
        <v>10126.799999999999</v>
      </c>
      <c r="F63" s="94">
        <f t="shared" si="10"/>
        <v>73.200000000000728</v>
      </c>
      <c r="H63" s="20"/>
    </row>
    <row r="64" spans="1:8" ht="36" customHeight="1" x14ac:dyDescent="0.2">
      <c r="A64" s="104" t="s">
        <v>428</v>
      </c>
      <c r="B64" s="109">
        <v>200</v>
      </c>
      <c r="C64" s="110" t="s">
        <v>431</v>
      </c>
      <c r="D64" s="99">
        <f>D66</f>
        <v>10200</v>
      </c>
      <c r="E64" s="100">
        <f>E65</f>
        <v>10126.799999999999</v>
      </c>
      <c r="F64" s="94">
        <f t="shared" si="10"/>
        <v>73.200000000000728</v>
      </c>
      <c r="H64" s="20"/>
    </row>
    <row r="65" spans="1:8" ht="38.25" customHeight="1" x14ac:dyDescent="0.2">
      <c r="A65" s="105" t="s">
        <v>295</v>
      </c>
      <c r="B65" s="109">
        <v>200</v>
      </c>
      <c r="C65" s="110" t="s">
        <v>340</v>
      </c>
      <c r="D65" s="99">
        <f>D66</f>
        <v>10200</v>
      </c>
      <c r="E65" s="100">
        <f>E66</f>
        <v>10126.799999999999</v>
      </c>
      <c r="F65" s="94">
        <f t="shared" si="10"/>
        <v>73.200000000000728</v>
      </c>
      <c r="H65" s="20"/>
    </row>
    <row r="66" spans="1:8" ht="22.5" customHeight="1" x14ac:dyDescent="0.2">
      <c r="A66" s="104" t="s">
        <v>462</v>
      </c>
      <c r="B66" s="109">
        <v>200</v>
      </c>
      <c r="C66" s="110" t="s">
        <v>341</v>
      </c>
      <c r="D66" s="99">
        <v>10200</v>
      </c>
      <c r="E66" s="100">
        <v>10126.799999999999</v>
      </c>
      <c r="F66" s="94">
        <f>D66-E66</f>
        <v>73.200000000000728</v>
      </c>
      <c r="H66" s="20"/>
    </row>
    <row r="67" spans="1:8" ht="80.25" customHeight="1" x14ac:dyDescent="0.2">
      <c r="A67" s="104" t="s">
        <v>216</v>
      </c>
      <c r="B67" s="109">
        <v>200</v>
      </c>
      <c r="C67" s="110" t="s">
        <v>214</v>
      </c>
      <c r="D67" s="99">
        <f>D68</f>
        <v>10000</v>
      </c>
      <c r="E67" s="100">
        <f>E68</f>
        <v>10000</v>
      </c>
      <c r="F67" s="94" t="s">
        <v>76</v>
      </c>
      <c r="H67" s="20"/>
    </row>
    <row r="68" spans="1:8" ht="15.75" customHeight="1" x14ac:dyDescent="0.2">
      <c r="A68" s="104" t="s">
        <v>430</v>
      </c>
      <c r="B68" s="109">
        <v>200</v>
      </c>
      <c r="C68" s="110" t="s">
        <v>400</v>
      </c>
      <c r="D68" s="99">
        <f>D69</f>
        <v>10000</v>
      </c>
      <c r="E68" s="100">
        <f>E69</f>
        <v>10000</v>
      </c>
      <c r="F68" s="94" t="s">
        <v>76</v>
      </c>
      <c r="H68" s="20"/>
    </row>
    <row r="69" spans="1:8" ht="19.5" customHeight="1" x14ac:dyDescent="0.2">
      <c r="A69" s="104" t="s">
        <v>296</v>
      </c>
      <c r="B69" s="109">
        <v>200</v>
      </c>
      <c r="C69" s="110" t="s">
        <v>302</v>
      </c>
      <c r="D69" s="99">
        <v>10000</v>
      </c>
      <c r="E69" s="100">
        <f>E70</f>
        <v>10000</v>
      </c>
      <c r="F69" s="94" t="s">
        <v>76</v>
      </c>
      <c r="H69" s="20"/>
    </row>
    <row r="70" spans="1:8" ht="15" customHeight="1" x14ac:dyDescent="0.2">
      <c r="A70" s="104" t="s">
        <v>155</v>
      </c>
      <c r="B70" s="109">
        <v>200</v>
      </c>
      <c r="C70" s="110" t="s">
        <v>215</v>
      </c>
      <c r="D70" s="99">
        <v>10000</v>
      </c>
      <c r="E70" s="100">
        <v>10000</v>
      </c>
      <c r="F70" s="94" t="s">
        <v>76</v>
      </c>
      <c r="H70" s="20"/>
    </row>
    <row r="71" spans="1:8" ht="37.5" customHeight="1" x14ac:dyDescent="0.2">
      <c r="A71" s="91" t="s">
        <v>117</v>
      </c>
      <c r="B71" s="109">
        <v>200</v>
      </c>
      <c r="C71" s="110" t="s">
        <v>217</v>
      </c>
      <c r="D71" s="99">
        <f>D72+D76</f>
        <v>13600</v>
      </c>
      <c r="E71" s="100">
        <f>E76+E72</f>
        <v>13466</v>
      </c>
      <c r="F71" s="94">
        <f t="shared" ref="F71:F85" si="11">D71-E71</f>
        <v>134</v>
      </c>
      <c r="H71" s="20"/>
    </row>
    <row r="72" spans="1:8" ht="132" customHeight="1" x14ac:dyDescent="0.2">
      <c r="A72" s="104" t="s">
        <v>433</v>
      </c>
      <c r="B72" s="109">
        <v>200</v>
      </c>
      <c r="C72" s="110" t="s">
        <v>218</v>
      </c>
      <c r="D72" s="99">
        <f t="shared" ref="D72:E74" si="12">D73</f>
        <v>10900</v>
      </c>
      <c r="E72" s="100">
        <f t="shared" si="12"/>
        <v>10816</v>
      </c>
      <c r="F72" s="94">
        <f t="shared" si="11"/>
        <v>84</v>
      </c>
      <c r="H72" s="20"/>
    </row>
    <row r="73" spans="1:8" ht="36" customHeight="1" x14ac:dyDescent="0.2">
      <c r="A73" s="91" t="s">
        <v>428</v>
      </c>
      <c r="B73" s="109">
        <v>200</v>
      </c>
      <c r="C73" s="110" t="s">
        <v>401</v>
      </c>
      <c r="D73" s="99">
        <f t="shared" si="12"/>
        <v>10900</v>
      </c>
      <c r="E73" s="100">
        <f t="shared" si="12"/>
        <v>10816</v>
      </c>
      <c r="F73" s="94">
        <f t="shared" si="11"/>
        <v>84</v>
      </c>
      <c r="H73" s="20"/>
    </row>
    <row r="74" spans="1:8" ht="38.25" customHeight="1" x14ac:dyDescent="0.2">
      <c r="A74" s="105" t="s">
        <v>295</v>
      </c>
      <c r="B74" s="109">
        <v>200</v>
      </c>
      <c r="C74" s="110" t="s">
        <v>303</v>
      </c>
      <c r="D74" s="99">
        <f t="shared" si="12"/>
        <v>10900</v>
      </c>
      <c r="E74" s="100">
        <f t="shared" si="12"/>
        <v>10816</v>
      </c>
      <c r="F74" s="94">
        <f t="shared" si="11"/>
        <v>84</v>
      </c>
      <c r="H74" s="20"/>
    </row>
    <row r="75" spans="1:8" ht="21" customHeight="1" x14ac:dyDescent="0.2">
      <c r="A75" s="104" t="s">
        <v>462</v>
      </c>
      <c r="B75" s="109">
        <v>200</v>
      </c>
      <c r="C75" s="110" t="s">
        <v>219</v>
      </c>
      <c r="D75" s="99">
        <v>10900</v>
      </c>
      <c r="E75" s="100">
        <v>10816</v>
      </c>
      <c r="F75" s="94">
        <f t="shared" si="11"/>
        <v>84</v>
      </c>
      <c r="H75" s="20"/>
    </row>
    <row r="76" spans="1:8" ht="114.75" customHeight="1" x14ac:dyDescent="0.2">
      <c r="A76" s="91" t="s">
        <v>484</v>
      </c>
      <c r="B76" s="109">
        <v>200</v>
      </c>
      <c r="C76" s="110" t="s">
        <v>368</v>
      </c>
      <c r="D76" s="99">
        <f t="shared" ref="D76:E78" si="13">D77</f>
        <v>2700</v>
      </c>
      <c r="E76" s="100">
        <f t="shared" si="13"/>
        <v>2650</v>
      </c>
      <c r="F76" s="94">
        <f t="shared" si="11"/>
        <v>50</v>
      </c>
      <c r="H76" s="20"/>
    </row>
    <row r="77" spans="1:8" ht="34.5" customHeight="1" x14ac:dyDescent="0.2">
      <c r="A77" s="91" t="s">
        <v>428</v>
      </c>
      <c r="B77" s="109">
        <v>200</v>
      </c>
      <c r="C77" s="110" t="s">
        <v>402</v>
      </c>
      <c r="D77" s="99">
        <f t="shared" si="13"/>
        <v>2700</v>
      </c>
      <c r="E77" s="100">
        <f t="shared" si="13"/>
        <v>2650</v>
      </c>
      <c r="F77" s="94">
        <f t="shared" si="11"/>
        <v>50</v>
      </c>
      <c r="H77" s="20"/>
    </row>
    <row r="78" spans="1:8" ht="42" customHeight="1" x14ac:dyDescent="0.2">
      <c r="A78" s="105" t="s">
        <v>295</v>
      </c>
      <c r="B78" s="109">
        <v>200</v>
      </c>
      <c r="C78" s="110" t="s">
        <v>369</v>
      </c>
      <c r="D78" s="99">
        <f t="shared" si="13"/>
        <v>2700</v>
      </c>
      <c r="E78" s="100">
        <f t="shared" si="13"/>
        <v>2650</v>
      </c>
      <c r="F78" s="94">
        <f t="shared" si="11"/>
        <v>50</v>
      </c>
      <c r="H78" s="20"/>
    </row>
    <row r="79" spans="1:8" ht="15" customHeight="1" x14ac:dyDescent="0.2">
      <c r="A79" s="104" t="s">
        <v>462</v>
      </c>
      <c r="B79" s="109">
        <v>200</v>
      </c>
      <c r="C79" s="110" t="s">
        <v>370</v>
      </c>
      <c r="D79" s="99">
        <v>2700</v>
      </c>
      <c r="E79" s="100">
        <v>2650</v>
      </c>
      <c r="F79" s="94">
        <f t="shared" si="11"/>
        <v>50</v>
      </c>
      <c r="H79" s="20"/>
    </row>
    <row r="80" spans="1:8" ht="33.75" x14ac:dyDescent="0.2">
      <c r="A80" s="105" t="s">
        <v>203</v>
      </c>
      <c r="B80" s="109">
        <v>200</v>
      </c>
      <c r="C80" s="110" t="s">
        <v>220</v>
      </c>
      <c r="D80" s="99">
        <f t="shared" ref="D80:E84" si="14">D81</f>
        <v>9500</v>
      </c>
      <c r="E80" s="100">
        <f t="shared" si="14"/>
        <v>9465</v>
      </c>
      <c r="F80" s="94">
        <f t="shared" si="11"/>
        <v>35</v>
      </c>
      <c r="H80" s="20"/>
    </row>
    <row r="81" spans="1:8" ht="16.5" customHeight="1" x14ac:dyDescent="0.2">
      <c r="A81" s="104" t="s">
        <v>199</v>
      </c>
      <c r="B81" s="109">
        <v>200</v>
      </c>
      <c r="C81" s="110" t="s">
        <v>221</v>
      </c>
      <c r="D81" s="99">
        <f t="shared" si="14"/>
        <v>9500</v>
      </c>
      <c r="E81" s="100">
        <f t="shared" si="14"/>
        <v>9465</v>
      </c>
      <c r="F81" s="94">
        <f t="shared" si="11"/>
        <v>35</v>
      </c>
      <c r="H81" s="20"/>
    </row>
    <row r="82" spans="1:8" ht="81.75" customHeight="1" x14ac:dyDescent="0.2">
      <c r="A82" s="104" t="s">
        <v>162</v>
      </c>
      <c r="B82" s="109">
        <v>200</v>
      </c>
      <c r="C82" s="110" t="s">
        <v>222</v>
      </c>
      <c r="D82" s="99">
        <f>D83</f>
        <v>9500</v>
      </c>
      <c r="E82" s="100">
        <f>E83</f>
        <v>9465</v>
      </c>
      <c r="F82" s="94">
        <f t="shared" si="11"/>
        <v>35</v>
      </c>
      <c r="H82" s="20"/>
    </row>
    <row r="83" spans="1:8" ht="34.5" customHeight="1" x14ac:dyDescent="0.2">
      <c r="A83" s="91" t="s">
        <v>428</v>
      </c>
      <c r="B83" s="109">
        <v>200</v>
      </c>
      <c r="C83" s="110" t="s">
        <v>403</v>
      </c>
      <c r="D83" s="99">
        <f>D84</f>
        <v>9500</v>
      </c>
      <c r="E83" s="100">
        <f>E84</f>
        <v>9465</v>
      </c>
      <c r="F83" s="94">
        <f t="shared" si="11"/>
        <v>35</v>
      </c>
      <c r="H83" s="20"/>
    </row>
    <row r="84" spans="1:8" ht="33.75" x14ac:dyDescent="0.2">
      <c r="A84" s="105" t="s">
        <v>295</v>
      </c>
      <c r="B84" s="109">
        <v>200</v>
      </c>
      <c r="C84" s="110" t="s">
        <v>304</v>
      </c>
      <c r="D84" s="99">
        <f t="shared" si="14"/>
        <v>9500</v>
      </c>
      <c r="E84" s="100">
        <f t="shared" si="14"/>
        <v>9465</v>
      </c>
      <c r="F84" s="94">
        <f t="shared" si="11"/>
        <v>35</v>
      </c>
      <c r="H84" s="20"/>
    </row>
    <row r="85" spans="1:8" ht="19.5" customHeight="1" x14ac:dyDescent="0.2">
      <c r="A85" s="104" t="s">
        <v>462</v>
      </c>
      <c r="B85" s="109">
        <v>200</v>
      </c>
      <c r="C85" s="110" t="s">
        <v>223</v>
      </c>
      <c r="D85" s="99">
        <v>9500</v>
      </c>
      <c r="E85" s="100">
        <v>9465</v>
      </c>
      <c r="F85" s="94">
        <f t="shared" si="11"/>
        <v>35</v>
      </c>
      <c r="H85" s="20"/>
    </row>
    <row r="86" spans="1:8" ht="15" customHeight="1" x14ac:dyDescent="0.2">
      <c r="A86" s="101" t="s">
        <v>60</v>
      </c>
      <c r="B86" s="96">
        <v>200</v>
      </c>
      <c r="C86" s="116" t="s">
        <v>224</v>
      </c>
      <c r="D86" s="99">
        <f t="shared" ref="D86:E89" si="15">D87</f>
        <v>192700</v>
      </c>
      <c r="E86" s="100">
        <f t="shared" si="15"/>
        <v>192700</v>
      </c>
      <c r="F86" s="94" t="s">
        <v>76</v>
      </c>
      <c r="H86" s="21"/>
    </row>
    <row r="87" spans="1:8" ht="22.5" x14ac:dyDescent="0.2">
      <c r="A87" s="91" t="s">
        <v>61</v>
      </c>
      <c r="B87" s="92">
        <v>200</v>
      </c>
      <c r="C87" s="102" t="s">
        <v>225</v>
      </c>
      <c r="D87" s="99">
        <f>D88</f>
        <v>192700</v>
      </c>
      <c r="E87" s="100">
        <f>E88</f>
        <v>192700</v>
      </c>
      <c r="F87" s="94" t="s">
        <v>76</v>
      </c>
      <c r="H87" s="20"/>
    </row>
    <row r="88" spans="1:8" ht="33.75" x14ac:dyDescent="0.2">
      <c r="A88" s="105" t="s">
        <v>203</v>
      </c>
      <c r="B88" s="92">
        <v>200</v>
      </c>
      <c r="C88" s="90" t="s">
        <v>226</v>
      </c>
      <c r="D88" s="99">
        <f>D89</f>
        <v>192700</v>
      </c>
      <c r="E88" s="100">
        <f>E89</f>
        <v>192700</v>
      </c>
      <c r="F88" s="94" t="s">
        <v>76</v>
      </c>
      <c r="H88" s="20"/>
    </row>
    <row r="89" spans="1:8" ht="18.75" customHeight="1" x14ac:dyDescent="0.2">
      <c r="A89" s="105" t="s">
        <v>199</v>
      </c>
      <c r="B89" s="92">
        <v>200</v>
      </c>
      <c r="C89" s="90" t="s">
        <v>227</v>
      </c>
      <c r="D89" s="100">
        <f t="shared" si="15"/>
        <v>192700</v>
      </c>
      <c r="E89" s="100">
        <f t="shared" si="15"/>
        <v>192700</v>
      </c>
      <c r="F89" s="94" t="s">
        <v>76</v>
      </c>
      <c r="H89" s="20"/>
    </row>
    <row r="90" spans="1:8" ht="84.75" customHeight="1" x14ac:dyDescent="0.2">
      <c r="A90" s="117" t="s">
        <v>298</v>
      </c>
      <c r="B90" s="92">
        <v>200</v>
      </c>
      <c r="C90" s="90" t="s">
        <v>228</v>
      </c>
      <c r="D90" s="100">
        <f>D91+D95</f>
        <v>192700</v>
      </c>
      <c r="E90" s="100">
        <f>E91+E95</f>
        <v>192700</v>
      </c>
      <c r="F90" s="94" t="s">
        <v>76</v>
      </c>
      <c r="H90" s="20"/>
    </row>
    <row r="91" spans="1:8" ht="72.75" customHeight="1" x14ac:dyDescent="0.2">
      <c r="A91" s="117" t="s">
        <v>426</v>
      </c>
      <c r="B91" s="92">
        <v>200</v>
      </c>
      <c r="C91" s="90" t="s">
        <v>404</v>
      </c>
      <c r="D91" s="100">
        <f>D92</f>
        <v>187780</v>
      </c>
      <c r="E91" s="100">
        <f>E92</f>
        <v>187780</v>
      </c>
      <c r="F91" s="94" t="s">
        <v>76</v>
      </c>
      <c r="H91" s="20"/>
    </row>
    <row r="92" spans="1:8" ht="28.5" customHeight="1" x14ac:dyDescent="0.2">
      <c r="A92" s="91" t="s">
        <v>294</v>
      </c>
      <c r="B92" s="92">
        <v>200</v>
      </c>
      <c r="C92" s="90" t="s">
        <v>305</v>
      </c>
      <c r="D92" s="100">
        <f>D93+D94</f>
        <v>187780</v>
      </c>
      <c r="E92" s="100">
        <f>E93+E94</f>
        <v>187780</v>
      </c>
      <c r="F92" s="94" t="s">
        <v>76</v>
      </c>
      <c r="H92" s="20"/>
    </row>
    <row r="93" spans="1:8" ht="25.5" customHeight="1" x14ac:dyDescent="0.2">
      <c r="A93" s="91" t="s">
        <v>171</v>
      </c>
      <c r="B93" s="92">
        <v>200</v>
      </c>
      <c r="C93" s="90" t="s">
        <v>229</v>
      </c>
      <c r="D93" s="100">
        <v>145152.07</v>
      </c>
      <c r="E93" s="100">
        <v>145152.07</v>
      </c>
      <c r="F93" s="94" t="s">
        <v>76</v>
      </c>
      <c r="H93" s="20"/>
    </row>
    <row r="94" spans="1:8" ht="56.25" x14ac:dyDescent="0.2">
      <c r="A94" s="101" t="s">
        <v>181</v>
      </c>
      <c r="B94" s="96">
        <v>200</v>
      </c>
      <c r="C94" s="90" t="s">
        <v>230</v>
      </c>
      <c r="D94" s="100">
        <v>42627.93</v>
      </c>
      <c r="E94" s="100">
        <v>42627.93</v>
      </c>
      <c r="F94" s="94" t="s">
        <v>76</v>
      </c>
      <c r="H94" s="20"/>
    </row>
    <row r="95" spans="1:8" ht="37.5" customHeight="1" x14ac:dyDescent="0.2">
      <c r="A95" s="118" t="s">
        <v>428</v>
      </c>
      <c r="B95" s="96">
        <v>200</v>
      </c>
      <c r="C95" s="90" t="s">
        <v>405</v>
      </c>
      <c r="D95" s="100">
        <f>D96</f>
        <v>4920</v>
      </c>
      <c r="E95" s="100">
        <f>E96</f>
        <v>4920</v>
      </c>
      <c r="F95" s="94" t="s">
        <v>76</v>
      </c>
      <c r="H95" s="20"/>
    </row>
    <row r="96" spans="1:8" ht="33.75" x14ac:dyDescent="0.2">
      <c r="A96" s="105" t="s">
        <v>295</v>
      </c>
      <c r="B96" s="96">
        <v>200</v>
      </c>
      <c r="C96" s="90" t="s">
        <v>306</v>
      </c>
      <c r="D96" s="100">
        <f>D97</f>
        <v>4920</v>
      </c>
      <c r="E96" s="100">
        <f>E97</f>
        <v>4920</v>
      </c>
      <c r="F96" s="94" t="s">
        <v>76</v>
      </c>
      <c r="H96" s="20"/>
    </row>
    <row r="97" spans="1:8" ht="15" customHeight="1" x14ac:dyDescent="0.2">
      <c r="A97" s="104" t="s">
        <v>463</v>
      </c>
      <c r="B97" s="92">
        <v>200</v>
      </c>
      <c r="C97" s="90" t="s">
        <v>231</v>
      </c>
      <c r="D97" s="99">
        <v>4920</v>
      </c>
      <c r="E97" s="119">
        <v>4920</v>
      </c>
      <c r="F97" s="94" t="s">
        <v>76</v>
      </c>
      <c r="H97" s="20"/>
    </row>
    <row r="98" spans="1:8" ht="27.75" customHeight="1" x14ac:dyDescent="0.2">
      <c r="A98" s="101" t="s">
        <v>62</v>
      </c>
      <c r="B98" s="96">
        <v>200</v>
      </c>
      <c r="C98" s="116" t="s">
        <v>232</v>
      </c>
      <c r="D98" s="99">
        <f>D99</f>
        <v>39600</v>
      </c>
      <c r="E98" s="100">
        <f>E99</f>
        <v>39600</v>
      </c>
      <c r="F98" s="94" t="s">
        <v>76</v>
      </c>
      <c r="H98" s="21"/>
    </row>
    <row r="99" spans="1:8" ht="38.25" customHeight="1" x14ac:dyDescent="0.2">
      <c r="A99" s="91" t="s">
        <v>485</v>
      </c>
      <c r="B99" s="92">
        <v>200</v>
      </c>
      <c r="C99" s="102" t="s">
        <v>233</v>
      </c>
      <c r="D99" s="99">
        <f>D100</f>
        <v>39600</v>
      </c>
      <c r="E99" s="100">
        <f>E100</f>
        <v>39600</v>
      </c>
      <c r="F99" s="94" t="s">
        <v>76</v>
      </c>
      <c r="H99" s="20"/>
    </row>
    <row r="100" spans="1:8" ht="59.25" customHeight="1" x14ac:dyDescent="0.2">
      <c r="A100" s="91" t="s">
        <v>235</v>
      </c>
      <c r="B100" s="92">
        <v>200</v>
      </c>
      <c r="C100" s="102" t="s">
        <v>234</v>
      </c>
      <c r="D100" s="99">
        <f>D101+D106+D111</f>
        <v>39600</v>
      </c>
      <c r="E100" s="99">
        <f>E101+E106+E111</f>
        <v>39600</v>
      </c>
      <c r="F100" s="94" t="s">
        <v>76</v>
      </c>
      <c r="H100" s="20"/>
    </row>
    <row r="101" spans="1:8" ht="17.25" customHeight="1" x14ac:dyDescent="0.2">
      <c r="A101" s="104" t="s">
        <v>124</v>
      </c>
      <c r="B101" s="92">
        <v>200</v>
      </c>
      <c r="C101" s="90" t="s">
        <v>236</v>
      </c>
      <c r="D101" s="99">
        <f t="shared" ref="D101:E104" si="16">D102</f>
        <v>36600</v>
      </c>
      <c r="E101" s="100">
        <f t="shared" si="16"/>
        <v>36600</v>
      </c>
      <c r="F101" s="94" t="s">
        <v>76</v>
      </c>
      <c r="H101" s="20"/>
    </row>
    <row r="102" spans="1:8" ht="95.25" customHeight="1" x14ac:dyDescent="0.2">
      <c r="A102" s="120" t="s">
        <v>118</v>
      </c>
      <c r="B102" s="92">
        <v>200</v>
      </c>
      <c r="C102" s="90" t="s">
        <v>237</v>
      </c>
      <c r="D102" s="99">
        <f t="shared" si="16"/>
        <v>36600</v>
      </c>
      <c r="E102" s="100">
        <f t="shared" si="16"/>
        <v>36600</v>
      </c>
      <c r="F102" s="94" t="s">
        <v>76</v>
      </c>
      <c r="H102" s="20"/>
    </row>
    <row r="103" spans="1:8" ht="38.25" customHeight="1" x14ac:dyDescent="0.2">
      <c r="A103" s="121" t="s">
        <v>428</v>
      </c>
      <c r="B103" s="92">
        <v>200</v>
      </c>
      <c r="C103" s="90" t="s">
        <v>406</v>
      </c>
      <c r="D103" s="99">
        <f t="shared" si="16"/>
        <v>36600</v>
      </c>
      <c r="E103" s="100">
        <f t="shared" si="16"/>
        <v>36600</v>
      </c>
      <c r="F103" s="94" t="s">
        <v>76</v>
      </c>
      <c r="H103" s="20"/>
    </row>
    <row r="104" spans="1:8" ht="40.5" customHeight="1" x14ac:dyDescent="0.2">
      <c r="A104" s="122" t="s">
        <v>295</v>
      </c>
      <c r="B104" s="92">
        <v>200</v>
      </c>
      <c r="C104" s="90" t="s">
        <v>307</v>
      </c>
      <c r="D104" s="99">
        <f t="shared" si="16"/>
        <v>36600</v>
      </c>
      <c r="E104" s="100">
        <f t="shared" si="16"/>
        <v>36600</v>
      </c>
      <c r="F104" s="94" t="s">
        <v>76</v>
      </c>
      <c r="H104" s="20"/>
    </row>
    <row r="105" spans="1:8" ht="15" customHeight="1" x14ac:dyDescent="0.2">
      <c r="A105" s="120" t="s">
        <v>462</v>
      </c>
      <c r="B105" s="92">
        <v>200</v>
      </c>
      <c r="C105" s="90" t="s">
        <v>238</v>
      </c>
      <c r="D105" s="99">
        <v>36600</v>
      </c>
      <c r="E105" s="100">
        <v>36600</v>
      </c>
      <c r="F105" s="94" t="s">
        <v>76</v>
      </c>
      <c r="H105" s="20"/>
    </row>
    <row r="106" spans="1:8" ht="22.5" x14ac:dyDescent="0.2">
      <c r="A106" s="122" t="s">
        <v>133</v>
      </c>
      <c r="B106" s="92">
        <v>200</v>
      </c>
      <c r="C106" s="90" t="s">
        <v>239</v>
      </c>
      <c r="D106" s="99">
        <f t="shared" ref="D106:E106" si="17">D107</f>
        <v>2500</v>
      </c>
      <c r="E106" s="100">
        <f t="shared" si="17"/>
        <v>2500</v>
      </c>
      <c r="F106" s="94" t="s">
        <v>76</v>
      </c>
      <c r="H106" s="20"/>
    </row>
    <row r="107" spans="1:8" ht="95.25" customHeight="1" x14ac:dyDescent="0.2">
      <c r="A107" s="122" t="s">
        <v>134</v>
      </c>
      <c r="B107" s="92">
        <v>200</v>
      </c>
      <c r="C107" s="90" t="s">
        <v>240</v>
      </c>
      <c r="D107" s="99">
        <f t="shared" ref="D107:E109" si="18">D108</f>
        <v>2500</v>
      </c>
      <c r="E107" s="100">
        <f t="shared" si="18"/>
        <v>2500</v>
      </c>
      <c r="F107" s="94" t="s">
        <v>76</v>
      </c>
      <c r="H107" s="20"/>
    </row>
    <row r="108" spans="1:8" ht="39" customHeight="1" x14ac:dyDescent="0.2">
      <c r="A108" s="121" t="s">
        <v>428</v>
      </c>
      <c r="B108" s="92">
        <v>200</v>
      </c>
      <c r="C108" s="90" t="s">
        <v>407</v>
      </c>
      <c r="D108" s="99">
        <f t="shared" si="18"/>
        <v>2500</v>
      </c>
      <c r="E108" s="100">
        <f t="shared" si="18"/>
        <v>2500</v>
      </c>
      <c r="F108" s="94" t="s">
        <v>76</v>
      </c>
      <c r="H108" s="20"/>
    </row>
    <row r="109" spans="1:8" ht="36" customHeight="1" x14ac:dyDescent="0.2">
      <c r="A109" s="122" t="s">
        <v>295</v>
      </c>
      <c r="B109" s="92">
        <v>200</v>
      </c>
      <c r="C109" s="90" t="s">
        <v>308</v>
      </c>
      <c r="D109" s="99">
        <f t="shared" si="18"/>
        <v>2500</v>
      </c>
      <c r="E109" s="100">
        <f t="shared" si="18"/>
        <v>2500</v>
      </c>
      <c r="F109" s="94" t="s">
        <v>76</v>
      </c>
      <c r="H109" s="20"/>
    </row>
    <row r="110" spans="1:8" ht="15.75" customHeight="1" x14ac:dyDescent="0.2">
      <c r="A110" s="120" t="s">
        <v>462</v>
      </c>
      <c r="B110" s="92">
        <v>200</v>
      </c>
      <c r="C110" s="90" t="s">
        <v>241</v>
      </c>
      <c r="D110" s="99">
        <v>2500</v>
      </c>
      <c r="E110" s="100">
        <v>2500</v>
      </c>
      <c r="F110" s="94" t="s">
        <v>76</v>
      </c>
      <c r="H110" s="20"/>
    </row>
    <row r="111" spans="1:8" ht="48.75" customHeight="1" x14ac:dyDescent="0.2">
      <c r="A111" s="120" t="s">
        <v>347</v>
      </c>
      <c r="B111" s="92">
        <v>200</v>
      </c>
      <c r="C111" s="90" t="s">
        <v>343</v>
      </c>
      <c r="D111" s="123">
        <f t="shared" ref="D111:E114" si="19">D112</f>
        <v>500</v>
      </c>
      <c r="E111" s="124">
        <f t="shared" si="19"/>
        <v>500</v>
      </c>
      <c r="F111" s="94" t="s">
        <v>76</v>
      </c>
      <c r="H111" s="20"/>
    </row>
    <row r="112" spans="1:8" ht="138.75" customHeight="1" x14ac:dyDescent="0.2">
      <c r="A112" s="120" t="s">
        <v>348</v>
      </c>
      <c r="B112" s="92">
        <v>200</v>
      </c>
      <c r="C112" s="90" t="s">
        <v>344</v>
      </c>
      <c r="D112" s="123">
        <f t="shared" si="19"/>
        <v>500</v>
      </c>
      <c r="E112" s="124">
        <f t="shared" si="19"/>
        <v>500</v>
      </c>
      <c r="F112" s="94" t="s">
        <v>76</v>
      </c>
      <c r="H112" s="20"/>
    </row>
    <row r="113" spans="1:8" ht="36.75" customHeight="1" x14ac:dyDescent="0.2">
      <c r="A113" s="121" t="s">
        <v>428</v>
      </c>
      <c r="B113" s="92">
        <v>200</v>
      </c>
      <c r="C113" s="90" t="s">
        <v>408</v>
      </c>
      <c r="D113" s="123">
        <f t="shared" si="19"/>
        <v>500</v>
      </c>
      <c r="E113" s="124">
        <f t="shared" si="19"/>
        <v>500</v>
      </c>
      <c r="F113" s="94" t="s">
        <v>76</v>
      </c>
      <c r="H113" s="20"/>
    </row>
    <row r="114" spans="1:8" ht="33.75" x14ac:dyDescent="0.2">
      <c r="A114" s="125" t="s">
        <v>295</v>
      </c>
      <c r="B114" s="92">
        <v>200</v>
      </c>
      <c r="C114" s="90" t="s">
        <v>345</v>
      </c>
      <c r="D114" s="126">
        <f t="shared" si="19"/>
        <v>500</v>
      </c>
      <c r="E114" s="127">
        <f t="shared" si="19"/>
        <v>500</v>
      </c>
      <c r="F114" s="128" t="s">
        <v>76</v>
      </c>
      <c r="H114" s="20"/>
    </row>
    <row r="115" spans="1:8" ht="15.75" customHeight="1" x14ac:dyDescent="0.2">
      <c r="A115" s="129" t="s">
        <v>462</v>
      </c>
      <c r="B115" s="92">
        <v>200</v>
      </c>
      <c r="C115" s="90" t="s">
        <v>346</v>
      </c>
      <c r="D115" s="130">
        <v>500</v>
      </c>
      <c r="E115" s="131">
        <v>500</v>
      </c>
      <c r="F115" s="88" t="s">
        <v>76</v>
      </c>
      <c r="H115" s="20"/>
    </row>
    <row r="116" spans="1:8" ht="18" customHeight="1" x14ac:dyDescent="0.2">
      <c r="A116" s="120" t="s">
        <v>163</v>
      </c>
      <c r="B116" s="92">
        <v>200</v>
      </c>
      <c r="C116" s="90" t="s">
        <v>242</v>
      </c>
      <c r="D116" s="123">
        <f>D117</f>
        <v>760100</v>
      </c>
      <c r="E116" s="124">
        <f>E117</f>
        <v>753952.82000000007</v>
      </c>
      <c r="F116" s="88">
        <f>D116-E116</f>
        <v>6147.1799999999348</v>
      </c>
      <c r="H116" s="20"/>
    </row>
    <row r="117" spans="1:8" ht="16.5" customHeight="1" x14ac:dyDescent="0.2">
      <c r="A117" s="120" t="s">
        <v>102</v>
      </c>
      <c r="B117" s="92">
        <v>200</v>
      </c>
      <c r="C117" s="90" t="s">
        <v>243</v>
      </c>
      <c r="D117" s="99">
        <f>D118</f>
        <v>760100</v>
      </c>
      <c r="E117" s="100">
        <f>E118</f>
        <v>753952.82000000007</v>
      </c>
      <c r="F117" s="88">
        <f t="shared" ref="F117:F119" si="20">D117-E117</f>
        <v>6147.1799999999348</v>
      </c>
      <c r="H117" s="20"/>
    </row>
    <row r="118" spans="1:8" ht="40.5" customHeight="1" x14ac:dyDescent="0.2">
      <c r="A118" s="132" t="s">
        <v>245</v>
      </c>
      <c r="B118" s="92">
        <v>200</v>
      </c>
      <c r="C118" s="90" t="s">
        <v>244</v>
      </c>
      <c r="D118" s="99">
        <f>D119+D132</f>
        <v>760100</v>
      </c>
      <c r="E118" s="100">
        <f>E119+E132</f>
        <v>753952.82000000007</v>
      </c>
      <c r="F118" s="88">
        <f t="shared" si="20"/>
        <v>6147.1799999999348</v>
      </c>
      <c r="H118" s="20"/>
    </row>
    <row r="119" spans="1:8" ht="33.75" x14ac:dyDescent="0.2">
      <c r="A119" s="132" t="s">
        <v>125</v>
      </c>
      <c r="B119" s="92">
        <v>200</v>
      </c>
      <c r="C119" s="90" t="s">
        <v>246</v>
      </c>
      <c r="D119" s="99">
        <f>D120+D124+D128</f>
        <v>708500</v>
      </c>
      <c r="E119" s="100">
        <f>E120+E128+E124</f>
        <v>702415.82000000007</v>
      </c>
      <c r="F119" s="88">
        <f t="shared" si="20"/>
        <v>6084.1799999999348</v>
      </c>
      <c r="H119" s="20"/>
    </row>
    <row r="120" spans="1:8" ht="97.5" customHeight="1" x14ac:dyDescent="0.2">
      <c r="A120" s="132" t="s">
        <v>122</v>
      </c>
      <c r="B120" s="92">
        <v>200</v>
      </c>
      <c r="C120" s="90" t="s">
        <v>247</v>
      </c>
      <c r="D120" s="99">
        <f t="shared" ref="D120:E122" si="21">D121</f>
        <v>439600</v>
      </c>
      <c r="E120" s="100">
        <f t="shared" si="21"/>
        <v>433561.82</v>
      </c>
      <c r="F120" s="94">
        <f>D120-E120</f>
        <v>6038.179999999993</v>
      </c>
      <c r="H120" s="20"/>
    </row>
    <row r="121" spans="1:8" ht="37.5" customHeight="1" x14ac:dyDescent="0.2">
      <c r="A121" s="91" t="s">
        <v>428</v>
      </c>
      <c r="B121" s="92">
        <v>200</v>
      </c>
      <c r="C121" s="90" t="s">
        <v>409</v>
      </c>
      <c r="D121" s="99">
        <f t="shared" si="21"/>
        <v>439600</v>
      </c>
      <c r="E121" s="100">
        <f t="shared" si="21"/>
        <v>433561.82</v>
      </c>
      <c r="F121" s="94">
        <f t="shared" ref="F121:F127" si="22">D121-E121</f>
        <v>6038.179999999993</v>
      </c>
      <c r="H121" s="20"/>
    </row>
    <row r="122" spans="1:8" ht="35.25" customHeight="1" x14ac:dyDescent="0.2">
      <c r="A122" s="105" t="s">
        <v>295</v>
      </c>
      <c r="B122" s="92">
        <v>201</v>
      </c>
      <c r="C122" s="90" t="s">
        <v>309</v>
      </c>
      <c r="D122" s="99">
        <f t="shared" si="21"/>
        <v>439600</v>
      </c>
      <c r="E122" s="100">
        <f t="shared" si="21"/>
        <v>433561.82</v>
      </c>
      <c r="F122" s="94">
        <f t="shared" si="22"/>
        <v>6038.179999999993</v>
      </c>
      <c r="H122" s="20"/>
    </row>
    <row r="123" spans="1:8" ht="17.25" customHeight="1" x14ac:dyDescent="0.2">
      <c r="A123" s="104" t="s">
        <v>462</v>
      </c>
      <c r="B123" s="92">
        <v>200</v>
      </c>
      <c r="C123" s="90" t="s">
        <v>248</v>
      </c>
      <c r="D123" s="99">
        <v>439600</v>
      </c>
      <c r="E123" s="100">
        <v>433561.82</v>
      </c>
      <c r="F123" s="94">
        <f t="shared" si="22"/>
        <v>6038.179999999993</v>
      </c>
      <c r="H123" s="20"/>
    </row>
    <row r="124" spans="1:8" ht="73.5" customHeight="1" x14ac:dyDescent="0.2">
      <c r="A124" s="105" t="s">
        <v>135</v>
      </c>
      <c r="B124" s="92">
        <v>200</v>
      </c>
      <c r="C124" s="90" t="s">
        <v>249</v>
      </c>
      <c r="D124" s="99">
        <f t="shared" ref="D124:E126" si="23">D125</f>
        <v>19400</v>
      </c>
      <c r="E124" s="100">
        <f t="shared" si="23"/>
        <v>19355</v>
      </c>
      <c r="F124" s="94">
        <f t="shared" si="22"/>
        <v>45</v>
      </c>
      <c r="H124" s="20"/>
    </row>
    <row r="125" spans="1:8" ht="36" customHeight="1" x14ac:dyDescent="0.2">
      <c r="A125" s="133" t="s">
        <v>428</v>
      </c>
      <c r="B125" s="92">
        <v>200</v>
      </c>
      <c r="C125" s="90" t="s">
        <v>410</v>
      </c>
      <c r="D125" s="99">
        <f t="shared" si="23"/>
        <v>19400</v>
      </c>
      <c r="E125" s="100">
        <f t="shared" si="23"/>
        <v>19355</v>
      </c>
      <c r="F125" s="94">
        <f t="shared" si="22"/>
        <v>45</v>
      </c>
      <c r="H125" s="20"/>
    </row>
    <row r="126" spans="1:8" ht="41.25" customHeight="1" x14ac:dyDescent="0.2">
      <c r="A126" s="105" t="s">
        <v>295</v>
      </c>
      <c r="B126" s="92">
        <v>200</v>
      </c>
      <c r="C126" s="90" t="s">
        <v>310</v>
      </c>
      <c r="D126" s="99">
        <f t="shared" si="23"/>
        <v>19400</v>
      </c>
      <c r="E126" s="100">
        <f t="shared" si="23"/>
        <v>19355</v>
      </c>
      <c r="F126" s="94">
        <f t="shared" si="22"/>
        <v>45</v>
      </c>
      <c r="H126" s="20"/>
    </row>
    <row r="127" spans="1:8" ht="17.25" customHeight="1" x14ac:dyDescent="0.2">
      <c r="A127" s="104" t="s">
        <v>462</v>
      </c>
      <c r="B127" s="92">
        <v>200</v>
      </c>
      <c r="C127" s="90" t="s">
        <v>250</v>
      </c>
      <c r="D127" s="99">
        <v>19400</v>
      </c>
      <c r="E127" s="100">
        <v>19355</v>
      </c>
      <c r="F127" s="94">
        <f t="shared" si="22"/>
        <v>45</v>
      </c>
      <c r="H127" s="20"/>
    </row>
    <row r="128" spans="1:8" ht="94.5" customHeight="1" x14ac:dyDescent="0.2">
      <c r="A128" s="91" t="s">
        <v>349</v>
      </c>
      <c r="B128" s="92">
        <v>200</v>
      </c>
      <c r="C128" s="90" t="s">
        <v>292</v>
      </c>
      <c r="D128" s="99">
        <f t="shared" ref="D128:E130" si="24">D129</f>
        <v>249500</v>
      </c>
      <c r="E128" s="100">
        <f t="shared" si="24"/>
        <v>249499</v>
      </c>
      <c r="F128" s="94">
        <f>D128-E128</f>
        <v>1</v>
      </c>
      <c r="H128" s="20"/>
    </row>
    <row r="129" spans="1:8" ht="35.25" customHeight="1" x14ac:dyDescent="0.2">
      <c r="A129" s="133" t="s">
        <v>428</v>
      </c>
      <c r="B129" s="92">
        <v>200</v>
      </c>
      <c r="C129" s="90" t="s">
        <v>411</v>
      </c>
      <c r="D129" s="99">
        <f t="shared" si="24"/>
        <v>249500</v>
      </c>
      <c r="E129" s="100">
        <f t="shared" si="24"/>
        <v>249499</v>
      </c>
      <c r="F129" s="94">
        <f t="shared" ref="F129:F130" si="25">D129-E129</f>
        <v>1</v>
      </c>
      <c r="H129" s="20"/>
    </row>
    <row r="130" spans="1:8" ht="36" customHeight="1" x14ac:dyDescent="0.2">
      <c r="A130" s="105" t="s">
        <v>295</v>
      </c>
      <c r="B130" s="92">
        <v>200</v>
      </c>
      <c r="C130" s="90" t="s">
        <v>311</v>
      </c>
      <c r="D130" s="99">
        <f t="shared" si="24"/>
        <v>249500</v>
      </c>
      <c r="E130" s="100">
        <f t="shared" si="24"/>
        <v>249499</v>
      </c>
      <c r="F130" s="94">
        <f t="shared" si="25"/>
        <v>1</v>
      </c>
      <c r="H130" s="20"/>
    </row>
    <row r="131" spans="1:8" ht="18" customHeight="1" x14ac:dyDescent="0.2">
      <c r="A131" s="104" t="s">
        <v>462</v>
      </c>
      <c r="B131" s="92">
        <v>200</v>
      </c>
      <c r="C131" s="90" t="s">
        <v>287</v>
      </c>
      <c r="D131" s="99">
        <v>249500</v>
      </c>
      <c r="E131" s="100">
        <v>249499</v>
      </c>
      <c r="F131" s="94">
        <f>D131-E131</f>
        <v>1</v>
      </c>
      <c r="H131" s="20"/>
    </row>
    <row r="132" spans="1:8" ht="33.75" x14ac:dyDescent="0.2">
      <c r="A132" s="104" t="s">
        <v>126</v>
      </c>
      <c r="B132" s="92">
        <v>200</v>
      </c>
      <c r="C132" s="90" t="s">
        <v>288</v>
      </c>
      <c r="D132" s="99">
        <f>D133</f>
        <v>51600</v>
      </c>
      <c r="E132" s="100">
        <f t="shared" ref="D132:E135" si="26">E133</f>
        <v>51537</v>
      </c>
      <c r="F132" s="94">
        <f t="shared" ref="F132:F133" si="27">D132-E132</f>
        <v>63</v>
      </c>
      <c r="H132" s="20"/>
    </row>
    <row r="133" spans="1:8" ht="90" x14ac:dyDescent="0.2">
      <c r="A133" s="104" t="s">
        <v>136</v>
      </c>
      <c r="B133" s="92">
        <v>200</v>
      </c>
      <c r="C133" s="90" t="s">
        <v>251</v>
      </c>
      <c r="D133" s="99">
        <f>D134</f>
        <v>51600</v>
      </c>
      <c r="E133" s="100">
        <f>E134</f>
        <v>51537</v>
      </c>
      <c r="F133" s="94">
        <f t="shared" si="27"/>
        <v>63</v>
      </c>
      <c r="H133" s="20"/>
    </row>
    <row r="134" spans="1:8" ht="37.5" customHeight="1" x14ac:dyDescent="0.2">
      <c r="A134" s="133" t="s">
        <v>428</v>
      </c>
      <c r="B134" s="92">
        <v>200</v>
      </c>
      <c r="C134" s="90" t="s">
        <v>412</v>
      </c>
      <c r="D134" s="99">
        <f>D135</f>
        <v>51600</v>
      </c>
      <c r="E134" s="100">
        <f>E135</f>
        <v>51537</v>
      </c>
      <c r="F134" s="94">
        <f>D134-E134</f>
        <v>63</v>
      </c>
      <c r="H134" s="20"/>
    </row>
    <row r="135" spans="1:8" ht="33.75" x14ac:dyDescent="0.2">
      <c r="A135" s="105" t="s">
        <v>295</v>
      </c>
      <c r="B135" s="92">
        <v>200</v>
      </c>
      <c r="C135" s="90" t="s">
        <v>312</v>
      </c>
      <c r="D135" s="99">
        <f t="shared" si="26"/>
        <v>51600</v>
      </c>
      <c r="E135" s="100">
        <f t="shared" si="26"/>
        <v>51537</v>
      </c>
      <c r="F135" s="94">
        <f>D135-E135</f>
        <v>63</v>
      </c>
      <c r="H135" s="20"/>
    </row>
    <row r="136" spans="1:8" ht="16.5" customHeight="1" x14ac:dyDescent="0.2">
      <c r="A136" s="104" t="s">
        <v>462</v>
      </c>
      <c r="B136" s="92">
        <v>200</v>
      </c>
      <c r="C136" s="90" t="s">
        <v>252</v>
      </c>
      <c r="D136" s="99">
        <v>51600</v>
      </c>
      <c r="E136" s="100">
        <v>51537</v>
      </c>
      <c r="F136" s="94">
        <f t="shared" ref="F136" si="28">D136-E136</f>
        <v>63</v>
      </c>
      <c r="H136" s="20"/>
    </row>
    <row r="137" spans="1:8" ht="18.75" customHeight="1" x14ac:dyDescent="0.2">
      <c r="A137" s="101" t="s">
        <v>63</v>
      </c>
      <c r="B137" s="96">
        <v>200</v>
      </c>
      <c r="C137" s="116" t="s">
        <v>253</v>
      </c>
      <c r="D137" s="99">
        <f>D138+D149+D160</f>
        <v>1928100</v>
      </c>
      <c r="E137" s="100">
        <f>E160+E149+E140</f>
        <v>1827430.3</v>
      </c>
      <c r="F137" s="94">
        <f t="shared" ref="F137:F198" si="29">D137-E137</f>
        <v>100669.69999999995</v>
      </c>
      <c r="H137" s="21"/>
    </row>
    <row r="138" spans="1:8" ht="15.75" customHeight="1" x14ac:dyDescent="0.2">
      <c r="A138" s="101" t="s">
        <v>127</v>
      </c>
      <c r="B138" s="96">
        <v>200</v>
      </c>
      <c r="C138" s="116" t="s">
        <v>254</v>
      </c>
      <c r="D138" s="99">
        <f>D139</f>
        <v>281400</v>
      </c>
      <c r="E138" s="100">
        <f>E139</f>
        <v>259770.84</v>
      </c>
      <c r="F138" s="94">
        <f>D138-E138</f>
        <v>21629.160000000003</v>
      </c>
      <c r="H138" s="21"/>
    </row>
    <row r="139" spans="1:8" ht="50.25" customHeight="1" x14ac:dyDescent="0.2">
      <c r="A139" s="91" t="s">
        <v>256</v>
      </c>
      <c r="B139" s="96">
        <v>200</v>
      </c>
      <c r="C139" s="116" t="s">
        <v>255</v>
      </c>
      <c r="D139" s="99">
        <f t="shared" ref="D139:E139" si="30">D140</f>
        <v>281400</v>
      </c>
      <c r="E139" s="100">
        <f t="shared" si="30"/>
        <v>259770.84</v>
      </c>
      <c r="F139" s="94">
        <f t="shared" ref="F139:F140" si="31">D139-E139</f>
        <v>21629.160000000003</v>
      </c>
      <c r="H139" s="21"/>
    </row>
    <row r="140" spans="1:8" ht="38.25" customHeight="1" x14ac:dyDescent="0.2">
      <c r="A140" s="91" t="s">
        <v>128</v>
      </c>
      <c r="B140" s="96">
        <v>200</v>
      </c>
      <c r="C140" s="116" t="s">
        <v>257</v>
      </c>
      <c r="D140" s="99">
        <f>D141+D145</f>
        <v>281400</v>
      </c>
      <c r="E140" s="99">
        <f>E141+E145</f>
        <v>259770.84</v>
      </c>
      <c r="F140" s="94">
        <f t="shared" si="31"/>
        <v>21629.160000000003</v>
      </c>
      <c r="H140" s="21"/>
    </row>
    <row r="141" spans="1:8" ht="121.5" customHeight="1" x14ac:dyDescent="0.2">
      <c r="A141" s="101" t="s">
        <v>142</v>
      </c>
      <c r="B141" s="96">
        <v>200</v>
      </c>
      <c r="C141" s="116" t="s">
        <v>258</v>
      </c>
      <c r="D141" s="99">
        <f t="shared" ref="D141:E143" si="32">D142</f>
        <v>158700</v>
      </c>
      <c r="E141" s="100">
        <f t="shared" si="32"/>
        <v>137098.22</v>
      </c>
      <c r="F141" s="94">
        <f>D141-E141</f>
        <v>21601.78</v>
      </c>
      <c r="H141" s="21"/>
    </row>
    <row r="142" spans="1:8" ht="40.5" customHeight="1" x14ac:dyDescent="0.2">
      <c r="A142" s="101" t="s">
        <v>428</v>
      </c>
      <c r="B142" s="96">
        <v>200</v>
      </c>
      <c r="C142" s="116" t="s">
        <v>413</v>
      </c>
      <c r="D142" s="99">
        <f t="shared" si="32"/>
        <v>158700</v>
      </c>
      <c r="E142" s="100">
        <f t="shared" si="32"/>
        <v>137098.22</v>
      </c>
      <c r="F142" s="94">
        <f>D142-E142</f>
        <v>21601.78</v>
      </c>
      <c r="H142" s="21"/>
    </row>
    <row r="143" spans="1:8" ht="39.75" customHeight="1" x14ac:dyDescent="0.2">
      <c r="A143" s="105" t="s">
        <v>295</v>
      </c>
      <c r="B143" s="96">
        <v>200</v>
      </c>
      <c r="C143" s="116" t="s">
        <v>313</v>
      </c>
      <c r="D143" s="99">
        <f t="shared" si="32"/>
        <v>158700</v>
      </c>
      <c r="E143" s="100">
        <f t="shared" si="32"/>
        <v>137098.22</v>
      </c>
      <c r="F143" s="94">
        <f>D143-E143</f>
        <v>21601.78</v>
      </c>
      <c r="H143" s="21"/>
    </row>
    <row r="144" spans="1:8" ht="18" customHeight="1" x14ac:dyDescent="0.2">
      <c r="A144" s="104" t="s">
        <v>462</v>
      </c>
      <c r="B144" s="96">
        <v>200</v>
      </c>
      <c r="C144" s="116" t="s">
        <v>259</v>
      </c>
      <c r="D144" s="99">
        <v>158700</v>
      </c>
      <c r="E144" s="100">
        <v>137098.22</v>
      </c>
      <c r="F144" s="94">
        <f>D144-E144</f>
        <v>21601.78</v>
      </c>
      <c r="H144" s="21"/>
    </row>
    <row r="145" spans="1:8" ht="101.25" x14ac:dyDescent="0.2">
      <c r="A145" s="104" t="s">
        <v>291</v>
      </c>
      <c r="B145" s="96">
        <v>200</v>
      </c>
      <c r="C145" s="116" t="s">
        <v>289</v>
      </c>
      <c r="D145" s="99">
        <f t="shared" ref="D145:E147" si="33">D146</f>
        <v>122700</v>
      </c>
      <c r="E145" s="100">
        <f t="shared" si="33"/>
        <v>122672.62</v>
      </c>
      <c r="F145" s="94">
        <f>D145-E145</f>
        <v>27.380000000004657</v>
      </c>
      <c r="H145" s="21"/>
    </row>
    <row r="146" spans="1:8" ht="36.75" customHeight="1" x14ac:dyDescent="0.2">
      <c r="A146" s="133" t="s">
        <v>428</v>
      </c>
      <c r="B146" s="96">
        <v>200</v>
      </c>
      <c r="C146" s="116" t="s">
        <v>414</v>
      </c>
      <c r="D146" s="99">
        <f t="shared" si="33"/>
        <v>122700</v>
      </c>
      <c r="E146" s="100">
        <f t="shared" si="33"/>
        <v>122672.62</v>
      </c>
      <c r="F146" s="94">
        <f t="shared" ref="F146:F148" si="34">D146-E146</f>
        <v>27.380000000004657</v>
      </c>
      <c r="H146" s="21"/>
    </row>
    <row r="147" spans="1:8" ht="33.75" x14ac:dyDescent="0.2">
      <c r="A147" s="105" t="s">
        <v>295</v>
      </c>
      <c r="B147" s="96">
        <v>200</v>
      </c>
      <c r="C147" s="116" t="s">
        <v>314</v>
      </c>
      <c r="D147" s="99">
        <f t="shared" si="33"/>
        <v>122700</v>
      </c>
      <c r="E147" s="100">
        <f t="shared" si="33"/>
        <v>122672.62</v>
      </c>
      <c r="F147" s="94">
        <f t="shared" si="34"/>
        <v>27.380000000004657</v>
      </c>
      <c r="H147" s="21"/>
    </row>
    <row r="148" spans="1:8" ht="15" customHeight="1" x14ac:dyDescent="0.2">
      <c r="A148" s="104" t="s">
        <v>462</v>
      </c>
      <c r="B148" s="96">
        <v>200</v>
      </c>
      <c r="C148" s="116" t="s">
        <v>290</v>
      </c>
      <c r="D148" s="99">
        <v>122700</v>
      </c>
      <c r="E148" s="100">
        <v>122672.62</v>
      </c>
      <c r="F148" s="94">
        <f t="shared" si="34"/>
        <v>27.380000000004657</v>
      </c>
      <c r="H148" s="21"/>
    </row>
    <row r="149" spans="1:8" x14ac:dyDescent="0.2">
      <c r="A149" s="91" t="s">
        <v>64</v>
      </c>
      <c r="B149" s="92">
        <v>200</v>
      </c>
      <c r="C149" s="102" t="s">
        <v>260</v>
      </c>
      <c r="D149" s="99">
        <f t="shared" ref="D149:E150" si="35">D150</f>
        <v>726700</v>
      </c>
      <c r="E149" s="100">
        <f t="shared" si="35"/>
        <v>665414.57999999996</v>
      </c>
      <c r="F149" s="94">
        <f>D149-E149</f>
        <v>61285.420000000042</v>
      </c>
      <c r="G149" s="20"/>
      <c r="H149" s="20"/>
    </row>
    <row r="150" spans="1:8" ht="49.5" customHeight="1" x14ac:dyDescent="0.2">
      <c r="A150" s="91" t="s">
        <v>256</v>
      </c>
      <c r="B150" s="92">
        <v>200</v>
      </c>
      <c r="C150" s="102" t="s">
        <v>261</v>
      </c>
      <c r="D150" s="99">
        <f t="shared" si="35"/>
        <v>726700</v>
      </c>
      <c r="E150" s="100">
        <f t="shared" si="35"/>
        <v>665414.57999999996</v>
      </c>
      <c r="F150" s="94">
        <f t="shared" ref="F150:F151" si="36">D150-E150</f>
        <v>61285.420000000042</v>
      </c>
      <c r="G150" s="20"/>
      <c r="H150" s="20"/>
    </row>
    <row r="151" spans="1:8" ht="37.5" customHeight="1" x14ac:dyDescent="0.2">
      <c r="A151" s="91" t="s">
        <v>128</v>
      </c>
      <c r="B151" s="92">
        <v>200</v>
      </c>
      <c r="C151" s="102" t="s">
        <v>262</v>
      </c>
      <c r="D151" s="99">
        <f>D156+D152</f>
        <v>726700</v>
      </c>
      <c r="E151" s="99">
        <f>E156+E152</f>
        <v>665414.57999999996</v>
      </c>
      <c r="F151" s="94">
        <f t="shared" si="36"/>
        <v>61285.420000000042</v>
      </c>
      <c r="G151" s="20"/>
      <c r="H151" s="20"/>
    </row>
    <row r="152" spans="1:8" ht="97.5" customHeight="1" x14ac:dyDescent="0.2">
      <c r="A152" s="91" t="s">
        <v>374</v>
      </c>
      <c r="B152" s="92">
        <v>200</v>
      </c>
      <c r="C152" s="102" t="s">
        <v>371</v>
      </c>
      <c r="D152" s="99">
        <f t="shared" ref="D152:E154" si="37">D153</f>
        <v>387800</v>
      </c>
      <c r="E152" s="100">
        <f t="shared" si="37"/>
        <v>381628.1</v>
      </c>
      <c r="F152" s="94">
        <f>D152-E152</f>
        <v>6171.9000000000233</v>
      </c>
      <c r="G152" s="20"/>
      <c r="H152" s="20"/>
    </row>
    <row r="153" spans="1:8" ht="37.5" customHeight="1" x14ac:dyDescent="0.2">
      <c r="A153" s="133" t="s">
        <v>428</v>
      </c>
      <c r="B153" s="92">
        <v>200</v>
      </c>
      <c r="C153" s="102" t="s">
        <v>415</v>
      </c>
      <c r="D153" s="99">
        <f t="shared" si="37"/>
        <v>387800</v>
      </c>
      <c r="E153" s="100">
        <f t="shared" si="37"/>
        <v>381628.1</v>
      </c>
      <c r="F153" s="94">
        <f t="shared" ref="F153:F155" si="38">D153-E153</f>
        <v>6171.9000000000233</v>
      </c>
      <c r="G153" s="20"/>
      <c r="H153" s="20"/>
    </row>
    <row r="154" spans="1:8" ht="33.75" x14ac:dyDescent="0.2">
      <c r="A154" s="105" t="s">
        <v>295</v>
      </c>
      <c r="B154" s="92">
        <v>200</v>
      </c>
      <c r="C154" s="102" t="s">
        <v>372</v>
      </c>
      <c r="D154" s="99">
        <f t="shared" si="37"/>
        <v>387800</v>
      </c>
      <c r="E154" s="100">
        <f t="shared" si="37"/>
        <v>381628.1</v>
      </c>
      <c r="F154" s="94">
        <f t="shared" si="38"/>
        <v>6171.9000000000233</v>
      </c>
      <c r="G154" s="20"/>
      <c r="H154" s="20"/>
    </row>
    <row r="155" spans="1:8" ht="16.5" customHeight="1" x14ac:dyDescent="0.2">
      <c r="A155" s="104" t="s">
        <v>462</v>
      </c>
      <c r="B155" s="92">
        <v>200</v>
      </c>
      <c r="C155" s="102" t="s">
        <v>373</v>
      </c>
      <c r="D155" s="99">
        <v>387800</v>
      </c>
      <c r="E155" s="100">
        <v>381628.1</v>
      </c>
      <c r="F155" s="94">
        <f t="shared" si="38"/>
        <v>6171.9000000000233</v>
      </c>
      <c r="G155" s="20"/>
      <c r="H155" s="20"/>
    </row>
    <row r="156" spans="1:8" ht="80.25" customHeight="1" x14ac:dyDescent="0.2">
      <c r="A156" s="91" t="s">
        <v>364</v>
      </c>
      <c r="B156" s="92">
        <v>200</v>
      </c>
      <c r="C156" s="102" t="s">
        <v>361</v>
      </c>
      <c r="D156" s="99">
        <f>D157</f>
        <v>338900</v>
      </c>
      <c r="E156" s="100">
        <f>E158</f>
        <v>283786.48</v>
      </c>
      <c r="F156" s="94">
        <f>D156-E156</f>
        <v>55113.520000000019</v>
      </c>
      <c r="G156" s="20"/>
      <c r="H156" s="20"/>
    </row>
    <row r="157" spans="1:8" ht="39.75" customHeight="1" x14ac:dyDescent="0.2">
      <c r="A157" s="133" t="s">
        <v>428</v>
      </c>
      <c r="B157" s="92">
        <v>200</v>
      </c>
      <c r="C157" s="102" t="s">
        <v>416</v>
      </c>
      <c r="D157" s="99">
        <f>D158</f>
        <v>338900</v>
      </c>
      <c r="E157" s="100">
        <f>E158</f>
        <v>283786.48</v>
      </c>
      <c r="F157" s="94">
        <f t="shared" ref="F157:F158" si="39">D157-E157</f>
        <v>55113.520000000019</v>
      </c>
      <c r="G157" s="20"/>
      <c r="H157" s="20"/>
    </row>
    <row r="158" spans="1:8" ht="33.75" x14ac:dyDescent="0.2">
      <c r="A158" s="105" t="s">
        <v>295</v>
      </c>
      <c r="B158" s="92">
        <v>200</v>
      </c>
      <c r="C158" s="102" t="s">
        <v>362</v>
      </c>
      <c r="D158" s="99">
        <f>D159</f>
        <v>338900</v>
      </c>
      <c r="E158" s="100">
        <f>E159</f>
        <v>283786.48</v>
      </c>
      <c r="F158" s="94">
        <f t="shared" si="39"/>
        <v>55113.520000000019</v>
      </c>
      <c r="G158" s="20"/>
      <c r="H158" s="20"/>
    </row>
    <row r="159" spans="1:8" ht="17.25" customHeight="1" x14ac:dyDescent="0.2">
      <c r="A159" s="104" t="s">
        <v>462</v>
      </c>
      <c r="B159" s="92">
        <v>200</v>
      </c>
      <c r="C159" s="102" t="s">
        <v>363</v>
      </c>
      <c r="D159" s="99">
        <v>338900</v>
      </c>
      <c r="E159" s="100">
        <v>283786.48</v>
      </c>
      <c r="F159" s="94">
        <f>D159-E159</f>
        <v>55113.520000000019</v>
      </c>
      <c r="G159" s="20"/>
      <c r="H159" s="20"/>
    </row>
    <row r="160" spans="1:8" ht="14.25" customHeight="1" x14ac:dyDescent="0.2">
      <c r="A160" s="91" t="s">
        <v>65</v>
      </c>
      <c r="B160" s="92">
        <v>200</v>
      </c>
      <c r="C160" s="102" t="s">
        <v>264</v>
      </c>
      <c r="D160" s="99">
        <f>D161</f>
        <v>920000</v>
      </c>
      <c r="E160" s="100">
        <f>E161</f>
        <v>902244.88</v>
      </c>
      <c r="F160" s="94">
        <f t="shared" si="29"/>
        <v>17755.119999999995</v>
      </c>
      <c r="H160" s="20"/>
    </row>
    <row r="161" spans="1:8" ht="48" customHeight="1" x14ac:dyDescent="0.2">
      <c r="A161" s="91" t="s">
        <v>256</v>
      </c>
      <c r="B161" s="92">
        <v>200</v>
      </c>
      <c r="C161" s="102" t="s">
        <v>263</v>
      </c>
      <c r="D161" s="99">
        <f>D162</f>
        <v>920000</v>
      </c>
      <c r="E161" s="100">
        <f>E162</f>
        <v>902244.88</v>
      </c>
      <c r="F161" s="94">
        <f t="shared" si="29"/>
        <v>17755.119999999995</v>
      </c>
      <c r="H161" s="20"/>
    </row>
    <row r="162" spans="1:8" ht="33.75" x14ac:dyDescent="0.2">
      <c r="A162" s="91" t="s">
        <v>129</v>
      </c>
      <c r="B162" s="92">
        <v>200</v>
      </c>
      <c r="C162" s="102" t="s">
        <v>265</v>
      </c>
      <c r="D162" s="99">
        <f>D163+D167+D171+D175</f>
        <v>920000</v>
      </c>
      <c r="E162" s="100">
        <f>E163+E175+E167+E171</f>
        <v>902244.88</v>
      </c>
      <c r="F162" s="94">
        <f t="shared" si="29"/>
        <v>17755.119999999995</v>
      </c>
      <c r="H162" s="20"/>
    </row>
    <row r="163" spans="1:8" ht="101.25" x14ac:dyDescent="0.2">
      <c r="A163" s="91" t="s">
        <v>119</v>
      </c>
      <c r="B163" s="92">
        <v>200</v>
      </c>
      <c r="C163" s="102" t="s">
        <v>266</v>
      </c>
      <c r="D163" s="99">
        <f t="shared" ref="D163:E165" si="40">D164</f>
        <v>469100</v>
      </c>
      <c r="E163" s="100">
        <f t="shared" si="40"/>
        <v>451813.25</v>
      </c>
      <c r="F163" s="94">
        <f t="shared" si="29"/>
        <v>17286.75</v>
      </c>
      <c r="H163" s="20"/>
    </row>
    <row r="164" spans="1:8" ht="39.75" customHeight="1" x14ac:dyDescent="0.2">
      <c r="A164" s="133" t="s">
        <v>428</v>
      </c>
      <c r="B164" s="92">
        <v>200</v>
      </c>
      <c r="C164" s="102" t="s">
        <v>417</v>
      </c>
      <c r="D164" s="99">
        <f t="shared" si="40"/>
        <v>469100</v>
      </c>
      <c r="E164" s="100">
        <f t="shared" si="40"/>
        <v>451813.25</v>
      </c>
      <c r="F164" s="94">
        <f t="shared" si="29"/>
        <v>17286.75</v>
      </c>
      <c r="H164" s="20"/>
    </row>
    <row r="165" spans="1:8" ht="33.75" x14ac:dyDescent="0.2">
      <c r="A165" s="105" t="s">
        <v>295</v>
      </c>
      <c r="B165" s="92">
        <v>200</v>
      </c>
      <c r="C165" s="102" t="s">
        <v>315</v>
      </c>
      <c r="D165" s="99">
        <f t="shared" si="40"/>
        <v>469100</v>
      </c>
      <c r="E165" s="100">
        <f t="shared" si="40"/>
        <v>451813.25</v>
      </c>
      <c r="F165" s="94">
        <f t="shared" ref="F165" si="41">D165-E165</f>
        <v>17286.75</v>
      </c>
      <c r="H165" s="20"/>
    </row>
    <row r="166" spans="1:8" ht="17.25" customHeight="1" x14ac:dyDescent="0.2">
      <c r="A166" s="104" t="s">
        <v>462</v>
      </c>
      <c r="B166" s="92">
        <v>200</v>
      </c>
      <c r="C166" s="102" t="s">
        <v>267</v>
      </c>
      <c r="D166" s="99">
        <v>469100</v>
      </c>
      <c r="E166" s="100">
        <v>451813.25</v>
      </c>
      <c r="F166" s="94">
        <f t="shared" si="29"/>
        <v>17286.75</v>
      </c>
      <c r="H166" s="20"/>
    </row>
    <row r="167" spans="1:8" ht="120" customHeight="1" x14ac:dyDescent="0.2">
      <c r="A167" s="104" t="s">
        <v>137</v>
      </c>
      <c r="B167" s="92">
        <v>200</v>
      </c>
      <c r="C167" s="102" t="s">
        <v>268</v>
      </c>
      <c r="D167" s="99">
        <f t="shared" ref="D167:E169" si="42">D168</f>
        <v>57200</v>
      </c>
      <c r="E167" s="100">
        <f t="shared" si="42"/>
        <v>57034.92</v>
      </c>
      <c r="F167" s="94">
        <f t="shared" si="29"/>
        <v>165.08000000000175</v>
      </c>
      <c r="H167" s="20"/>
    </row>
    <row r="168" spans="1:8" ht="39.75" customHeight="1" x14ac:dyDescent="0.2">
      <c r="A168" s="133" t="s">
        <v>428</v>
      </c>
      <c r="B168" s="92">
        <v>200</v>
      </c>
      <c r="C168" s="102" t="s">
        <v>418</v>
      </c>
      <c r="D168" s="99">
        <f t="shared" si="42"/>
        <v>57200</v>
      </c>
      <c r="E168" s="100">
        <f t="shared" si="42"/>
        <v>57034.92</v>
      </c>
      <c r="F168" s="94">
        <f t="shared" si="29"/>
        <v>165.08000000000175</v>
      </c>
      <c r="H168" s="20"/>
    </row>
    <row r="169" spans="1:8" ht="36.75" customHeight="1" x14ac:dyDescent="0.2">
      <c r="A169" s="105" t="s">
        <v>295</v>
      </c>
      <c r="B169" s="92">
        <v>200</v>
      </c>
      <c r="C169" s="102" t="s">
        <v>316</v>
      </c>
      <c r="D169" s="99">
        <f t="shared" si="42"/>
        <v>57200</v>
      </c>
      <c r="E169" s="100">
        <f t="shared" si="42"/>
        <v>57034.92</v>
      </c>
      <c r="F169" s="94">
        <f t="shared" si="29"/>
        <v>165.08000000000175</v>
      </c>
      <c r="H169" s="20"/>
    </row>
    <row r="170" spans="1:8" ht="18" customHeight="1" x14ac:dyDescent="0.2">
      <c r="A170" s="104" t="s">
        <v>462</v>
      </c>
      <c r="B170" s="92">
        <v>200</v>
      </c>
      <c r="C170" s="102" t="s">
        <v>269</v>
      </c>
      <c r="D170" s="99">
        <v>57200</v>
      </c>
      <c r="E170" s="100">
        <v>57034.92</v>
      </c>
      <c r="F170" s="94">
        <f t="shared" si="29"/>
        <v>165.08000000000175</v>
      </c>
      <c r="H170" s="20"/>
    </row>
    <row r="171" spans="1:8" ht="96" customHeight="1" x14ac:dyDescent="0.2">
      <c r="A171" s="104" t="s">
        <v>130</v>
      </c>
      <c r="B171" s="92">
        <v>200</v>
      </c>
      <c r="C171" s="102" t="s">
        <v>270</v>
      </c>
      <c r="D171" s="99">
        <f t="shared" ref="D171:E173" si="43">D172</f>
        <v>391200</v>
      </c>
      <c r="E171" s="100">
        <f t="shared" si="43"/>
        <v>390960.71</v>
      </c>
      <c r="F171" s="94">
        <f t="shared" si="29"/>
        <v>239.28999999997905</v>
      </c>
      <c r="H171" s="20"/>
    </row>
    <row r="172" spans="1:8" ht="41.25" customHeight="1" x14ac:dyDescent="0.2">
      <c r="A172" s="133" t="s">
        <v>428</v>
      </c>
      <c r="B172" s="92">
        <v>200</v>
      </c>
      <c r="C172" s="102" t="s">
        <v>419</v>
      </c>
      <c r="D172" s="99">
        <f t="shared" si="43"/>
        <v>391200</v>
      </c>
      <c r="E172" s="100">
        <f t="shared" si="43"/>
        <v>390960.71</v>
      </c>
      <c r="F172" s="94">
        <f t="shared" si="29"/>
        <v>239.28999999997905</v>
      </c>
      <c r="H172" s="20"/>
    </row>
    <row r="173" spans="1:8" ht="33.75" x14ac:dyDescent="0.2">
      <c r="A173" s="105" t="s">
        <v>295</v>
      </c>
      <c r="B173" s="92">
        <v>200</v>
      </c>
      <c r="C173" s="102" t="s">
        <v>317</v>
      </c>
      <c r="D173" s="99">
        <f t="shared" si="43"/>
        <v>391200</v>
      </c>
      <c r="E173" s="100">
        <f t="shared" si="43"/>
        <v>390960.71</v>
      </c>
      <c r="F173" s="94">
        <f t="shared" si="29"/>
        <v>239.28999999997905</v>
      </c>
      <c r="H173" s="20"/>
    </row>
    <row r="174" spans="1:8" ht="20.25" customHeight="1" x14ac:dyDescent="0.2">
      <c r="A174" s="104" t="s">
        <v>462</v>
      </c>
      <c r="B174" s="92">
        <v>200</v>
      </c>
      <c r="C174" s="102" t="s">
        <v>271</v>
      </c>
      <c r="D174" s="99">
        <v>391200</v>
      </c>
      <c r="E174" s="100">
        <v>390960.71</v>
      </c>
      <c r="F174" s="94">
        <f t="shared" si="29"/>
        <v>239.28999999997905</v>
      </c>
      <c r="H174" s="20"/>
    </row>
    <row r="175" spans="1:8" ht="86.25" customHeight="1" x14ac:dyDescent="0.2">
      <c r="A175" s="104" t="s">
        <v>120</v>
      </c>
      <c r="B175" s="92">
        <v>200</v>
      </c>
      <c r="C175" s="102" t="s">
        <v>350</v>
      </c>
      <c r="D175" s="99">
        <f t="shared" ref="D175:E176" si="44">D176</f>
        <v>2500</v>
      </c>
      <c r="E175" s="100">
        <f t="shared" si="44"/>
        <v>2436</v>
      </c>
      <c r="F175" s="94">
        <f>D175-E175</f>
        <v>64</v>
      </c>
      <c r="H175" s="20"/>
    </row>
    <row r="176" spans="1:8" ht="15" customHeight="1" x14ac:dyDescent="0.2">
      <c r="A176" s="134" t="s">
        <v>430</v>
      </c>
      <c r="B176" s="92">
        <v>200</v>
      </c>
      <c r="C176" s="102" t="s">
        <v>420</v>
      </c>
      <c r="D176" s="99">
        <f t="shared" si="44"/>
        <v>2500</v>
      </c>
      <c r="E176" s="100">
        <f t="shared" si="44"/>
        <v>2436</v>
      </c>
      <c r="F176" s="94">
        <f>D176-E176</f>
        <v>64</v>
      </c>
      <c r="H176" s="20"/>
    </row>
    <row r="177" spans="1:8" ht="15" customHeight="1" x14ac:dyDescent="0.2">
      <c r="A177" s="115" t="s">
        <v>296</v>
      </c>
      <c r="B177" s="92">
        <v>200</v>
      </c>
      <c r="C177" s="102" t="s">
        <v>351</v>
      </c>
      <c r="D177" s="99">
        <f>D178</f>
        <v>2500</v>
      </c>
      <c r="E177" s="100">
        <f>E178</f>
        <v>2436</v>
      </c>
      <c r="F177" s="94">
        <f>D177-E177</f>
        <v>64</v>
      </c>
      <c r="H177" s="20"/>
    </row>
    <row r="178" spans="1:8" ht="14.25" customHeight="1" x14ac:dyDescent="0.2">
      <c r="A178" s="91" t="s">
        <v>164</v>
      </c>
      <c r="B178" s="92">
        <v>200</v>
      </c>
      <c r="C178" s="102" t="s">
        <v>352</v>
      </c>
      <c r="D178" s="99">
        <v>2500</v>
      </c>
      <c r="E178" s="100">
        <v>2436</v>
      </c>
      <c r="F178" s="94">
        <f>D178-E178</f>
        <v>64</v>
      </c>
      <c r="H178" s="20"/>
    </row>
    <row r="179" spans="1:8" ht="17.25" customHeight="1" x14ac:dyDescent="0.2">
      <c r="A179" s="91" t="s">
        <v>381</v>
      </c>
      <c r="B179" s="92">
        <v>200</v>
      </c>
      <c r="C179" s="102" t="s">
        <v>377</v>
      </c>
      <c r="D179" s="99">
        <f t="shared" ref="D179:E185" si="45">D180</f>
        <v>8500</v>
      </c>
      <c r="E179" s="100">
        <f t="shared" si="45"/>
        <v>8500</v>
      </c>
      <c r="F179" s="94" t="s">
        <v>76</v>
      </c>
      <c r="H179" s="20"/>
    </row>
    <row r="180" spans="1:8" ht="33.75" x14ac:dyDescent="0.2">
      <c r="A180" s="91" t="s">
        <v>382</v>
      </c>
      <c r="B180" s="92">
        <v>200</v>
      </c>
      <c r="C180" s="102" t="s">
        <v>376</v>
      </c>
      <c r="D180" s="99">
        <f>D182</f>
        <v>8500</v>
      </c>
      <c r="E180" s="100">
        <f>E182</f>
        <v>8500</v>
      </c>
      <c r="F180" s="94" t="s">
        <v>76</v>
      </c>
      <c r="H180" s="20"/>
    </row>
    <row r="181" spans="1:8" ht="24.75" customHeight="1" x14ac:dyDescent="0.2">
      <c r="A181" s="91" t="s">
        <v>211</v>
      </c>
      <c r="B181" s="92">
        <v>200</v>
      </c>
      <c r="C181" s="102" t="s">
        <v>387</v>
      </c>
      <c r="D181" s="99">
        <f>D182</f>
        <v>8500</v>
      </c>
      <c r="E181" s="100">
        <f>E182</f>
        <v>8500</v>
      </c>
      <c r="F181" s="94" t="s">
        <v>76</v>
      </c>
      <c r="H181" s="20"/>
    </row>
    <row r="182" spans="1:8" ht="37.5" customHeight="1" x14ac:dyDescent="0.2">
      <c r="A182" s="105" t="s">
        <v>212</v>
      </c>
      <c r="B182" s="92">
        <v>200</v>
      </c>
      <c r="C182" s="102" t="s">
        <v>378</v>
      </c>
      <c r="D182" s="99">
        <f t="shared" si="45"/>
        <v>8500</v>
      </c>
      <c r="E182" s="100">
        <f t="shared" si="45"/>
        <v>8500</v>
      </c>
      <c r="F182" s="94" t="s">
        <v>76</v>
      </c>
      <c r="H182" s="20"/>
    </row>
    <row r="183" spans="1:8" ht="95.25" customHeight="1" x14ac:dyDescent="0.2">
      <c r="A183" s="91" t="s">
        <v>383</v>
      </c>
      <c r="B183" s="92">
        <v>200</v>
      </c>
      <c r="C183" s="102" t="s">
        <v>375</v>
      </c>
      <c r="D183" s="99">
        <f>D184</f>
        <v>8500</v>
      </c>
      <c r="E183" s="100">
        <f>E184</f>
        <v>8500</v>
      </c>
      <c r="F183" s="94" t="s">
        <v>76</v>
      </c>
      <c r="H183" s="20"/>
    </row>
    <row r="184" spans="1:8" ht="37.5" customHeight="1" x14ac:dyDescent="0.2">
      <c r="A184" s="133" t="s">
        <v>428</v>
      </c>
      <c r="B184" s="92">
        <v>200</v>
      </c>
      <c r="C184" s="102" t="s">
        <v>421</v>
      </c>
      <c r="D184" s="99">
        <f>D185</f>
        <v>8500</v>
      </c>
      <c r="E184" s="100">
        <f>E185</f>
        <v>8500</v>
      </c>
      <c r="F184" s="94" t="s">
        <v>76</v>
      </c>
      <c r="H184" s="20"/>
    </row>
    <row r="185" spans="1:8" ht="39" customHeight="1" x14ac:dyDescent="0.2">
      <c r="A185" s="105" t="s">
        <v>295</v>
      </c>
      <c r="B185" s="92">
        <v>200</v>
      </c>
      <c r="C185" s="102" t="s">
        <v>379</v>
      </c>
      <c r="D185" s="99">
        <f t="shared" si="45"/>
        <v>8500</v>
      </c>
      <c r="E185" s="100">
        <f t="shared" si="45"/>
        <v>8500</v>
      </c>
      <c r="F185" s="94" t="s">
        <v>76</v>
      </c>
      <c r="H185" s="20"/>
    </row>
    <row r="186" spans="1:8" ht="18.75" customHeight="1" x14ac:dyDescent="0.2">
      <c r="A186" s="104" t="s">
        <v>462</v>
      </c>
      <c r="B186" s="92">
        <v>200</v>
      </c>
      <c r="C186" s="102" t="s">
        <v>380</v>
      </c>
      <c r="D186" s="99">
        <v>8500</v>
      </c>
      <c r="E186" s="100">
        <v>8500</v>
      </c>
      <c r="F186" s="94" t="s">
        <v>76</v>
      </c>
      <c r="H186" s="20"/>
    </row>
    <row r="187" spans="1:8" ht="20.25" customHeight="1" x14ac:dyDescent="0.2">
      <c r="A187" s="101" t="s">
        <v>108</v>
      </c>
      <c r="B187" s="96">
        <v>200</v>
      </c>
      <c r="C187" s="116" t="s">
        <v>272</v>
      </c>
      <c r="D187" s="99">
        <f t="shared" ref="D187:E193" si="46">D188</f>
        <v>4103000</v>
      </c>
      <c r="E187" s="100">
        <f t="shared" si="46"/>
        <v>4053799.19</v>
      </c>
      <c r="F187" s="94">
        <f t="shared" si="29"/>
        <v>49200.810000000056</v>
      </c>
      <c r="H187" s="21"/>
    </row>
    <row r="188" spans="1:8" ht="18.75" customHeight="1" x14ac:dyDescent="0.2">
      <c r="A188" s="101" t="s">
        <v>66</v>
      </c>
      <c r="B188" s="92">
        <v>200</v>
      </c>
      <c r="C188" s="102" t="s">
        <v>273</v>
      </c>
      <c r="D188" s="99">
        <f t="shared" si="46"/>
        <v>4103000</v>
      </c>
      <c r="E188" s="100">
        <f t="shared" si="46"/>
        <v>4053799.19</v>
      </c>
      <c r="F188" s="94">
        <f t="shared" si="29"/>
        <v>49200.810000000056</v>
      </c>
      <c r="H188" s="20"/>
    </row>
    <row r="189" spans="1:8" ht="27.75" customHeight="1" x14ac:dyDescent="0.2">
      <c r="A189" s="91" t="s">
        <v>275</v>
      </c>
      <c r="B189" s="92">
        <v>200</v>
      </c>
      <c r="C189" s="102" t="s">
        <v>274</v>
      </c>
      <c r="D189" s="99">
        <f t="shared" si="46"/>
        <v>4103000</v>
      </c>
      <c r="E189" s="100">
        <f t="shared" si="46"/>
        <v>4053799.19</v>
      </c>
      <c r="F189" s="94">
        <f t="shared" si="29"/>
        <v>49200.810000000056</v>
      </c>
      <c r="H189" s="20"/>
    </row>
    <row r="190" spans="1:8" ht="28.5" customHeight="1" x14ac:dyDescent="0.2">
      <c r="A190" s="104" t="s">
        <v>131</v>
      </c>
      <c r="B190" s="92">
        <v>200</v>
      </c>
      <c r="C190" s="102" t="s">
        <v>276</v>
      </c>
      <c r="D190" s="100">
        <f>D191+D199+D195</f>
        <v>4103000</v>
      </c>
      <c r="E190" s="100">
        <f>E191+E199+E195</f>
        <v>4053799.19</v>
      </c>
      <c r="F190" s="94">
        <f t="shared" si="29"/>
        <v>49200.810000000056</v>
      </c>
      <c r="H190" s="20"/>
    </row>
    <row r="191" spans="1:8" ht="86.25" customHeight="1" x14ac:dyDescent="0.2">
      <c r="A191" s="91" t="s">
        <v>278</v>
      </c>
      <c r="B191" s="92">
        <v>200</v>
      </c>
      <c r="C191" s="102" t="s">
        <v>279</v>
      </c>
      <c r="D191" s="100">
        <f>D192</f>
        <v>2647400</v>
      </c>
      <c r="E191" s="100">
        <f>E192</f>
        <v>2629769.73</v>
      </c>
      <c r="F191" s="94">
        <f t="shared" si="29"/>
        <v>17630.270000000019</v>
      </c>
      <c r="H191" s="20"/>
    </row>
    <row r="192" spans="1:8" ht="39" customHeight="1" x14ac:dyDescent="0.2">
      <c r="A192" s="133" t="s">
        <v>432</v>
      </c>
      <c r="B192" s="92">
        <v>200</v>
      </c>
      <c r="C192" s="102" t="s">
        <v>422</v>
      </c>
      <c r="D192" s="100">
        <f>D193</f>
        <v>2647400</v>
      </c>
      <c r="E192" s="100">
        <f>E193</f>
        <v>2629769.73</v>
      </c>
      <c r="F192" s="94">
        <f t="shared" si="29"/>
        <v>17630.270000000019</v>
      </c>
      <c r="H192" s="20"/>
    </row>
    <row r="193" spans="1:8" ht="21.75" customHeight="1" x14ac:dyDescent="0.2">
      <c r="A193" s="91" t="s">
        <v>297</v>
      </c>
      <c r="B193" s="92">
        <v>200</v>
      </c>
      <c r="C193" s="102" t="s">
        <v>318</v>
      </c>
      <c r="D193" s="100">
        <f t="shared" si="46"/>
        <v>2647400</v>
      </c>
      <c r="E193" s="100">
        <f t="shared" si="46"/>
        <v>2629769.73</v>
      </c>
      <c r="F193" s="94">
        <f t="shared" ref="F193" si="47">D193-E193</f>
        <v>17630.270000000019</v>
      </c>
      <c r="H193" s="20"/>
    </row>
    <row r="194" spans="1:8" ht="63.75" customHeight="1" x14ac:dyDescent="0.2">
      <c r="A194" s="120" t="s">
        <v>100</v>
      </c>
      <c r="B194" s="92">
        <v>200</v>
      </c>
      <c r="C194" s="102" t="s">
        <v>277</v>
      </c>
      <c r="D194" s="97">
        <v>2647400</v>
      </c>
      <c r="E194" s="97">
        <v>2629769.73</v>
      </c>
      <c r="F194" s="94">
        <f t="shared" si="29"/>
        <v>17630.270000000019</v>
      </c>
      <c r="H194" s="20"/>
    </row>
    <row r="195" spans="1:8" ht="60" customHeight="1" x14ac:dyDescent="0.2">
      <c r="A195" s="104" t="s">
        <v>469</v>
      </c>
      <c r="B195" s="92">
        <v>200</v>
      </c>
      <c r="C195" s="102" t="s">
        <v>465</v>
      </c>
      <c r="D195" s="97">
        <f t="shared" ref="D195:E197" si="48">D196</f>
        <v>174400</v>
      </c>
      <c r="E195" s="97">
        <f t="shared" si="48"/>
        <v>142829.46</v>
      </c>
      <c r="F195" s="94">
        <f t="shared" si="29"/>
        <v>31570.540000000008</v>
      </c>
      <c r="H195" s="20"/>
    </row>
    <row r="196" spans="1:8" ht="36" customHeight="1" x14ac:dyDescent="0.2">
      <c r="A196" s="104" t="s">
        <v>470</v>
      </c>
      <c r="B196" s="92">
        <v>200</v>
      </c>
      <c r="C196" s="102" t="s">
        <v>466</v>
      </c>
      <c r="D196" s="97">
        <f t="shared" si="48"/>
        <v>174400</v>
      </c>
      <c r="E196" s="97">
        <f t="shared" si="48"/>
        <v>142829.46</v>
      </c>
      <c r="F196" s="94">
        <f t="shared" si="29"/>
        <v>31570.540000000008</v>
      </c>
      <c r="H196" s="20"/>
    </row>
    <row r="197" spans="1:8" ht="104.25" customHeight="1" x14ac:dyDescent="0.2">
      <c r="A197" s="104" t="s">
        <v>471</v>
      </c>
      <c r="B197" s="92">
        <v>200</v>
      </c>
      <c r="C197" s="102" t="s">
        <v>467</v>
      </c>
      <c r="D197" s="97">
        <f t="shared" si="48"/>
        <v>174400</v>
      </c>
      <c r="E197" s="97">
        <f t="shared" si="48"/>
        <v>142829.46</v>
      </c>
      <c r="F197" s="94">
        <f t="shared" si="29"/>
        <v>31570.540000000008</v>
      </c>
      <c r="H197" s="20"/>
    </row>
    <row r="198" spans="1:8" ht="60.75" customHeight="1" x14ac:dyDescent="0.2">
      <c r="A198" s="104" t="s">
        <v>472</v>
      </c>
      <c r="B198" s="92">
        <v>200</v>
      </c>
      <c r="C198" s="102" t="s">
        <v>468</v>
      </c>
      <c r="D198" s="97">
        <v>174400</v>
      </c>
      <c r="E198" s="97">
        <v>142829.46</v>
      </c>
      <c r="F198" s="94">
        <f t="shared" si="29"/>
        <v>31570.540000000008</v>
      </c>
      <c r="H198" s="20"/>
    </row>
    <row r="199" spans="1:8" ht="85.5" customHeight="1" x14ac:dyDescent="0.2">
      <c r="A199" s="104" t="s">
        <v>464</v>
      </c>
      <c r="B199" s="92">
        <v>200</v>
      </c>
      <c r="C199" s="102" t="s">
        <v>385</v>
      </c>
      <c r="D199" s="97">
        <f t="shared" ref="D199:E201" si="49">D200</f>
        <v>1281200</v>
      </c>
      <c r="E199" s="97">
        <f t="shared" si="49"/>
        <v>1281200</v>
      </c>
      <c r="F199" s="94" t="s">
        <v>76</v>
      </c>
      <c r="H199" s="20"/>
    </row>
    <row r="200" spans="1:8" ht="41.25" customHeight="1" x14ac:dyDescent="0.2">
      <c r="A200" s="133" t="s">
        <v>432</v>
      </c>
      <c r="B200" s="92">
        <v>200</v>
      </c>
      <c r="C200" s="102" t="s">
        <v>423</v>
      </c>
      <c r="D200" s="97">
        <f t="shared" si="49"/>
        <v>1281200</v>
      </c>
      <c r="E200" s="97">
        <f t="shared" si="49"/>
        <v>1281200</v>
      </c>
      <c r="F200" s="94" t="s">
        <v>76</v>
      </c>
      <c r="H200" s="20"/>
    </row>
    <row r="201" spans="1:8" ht="18" customHeight="1" x14ac:dyDescent="0.2">
      <c r="A201" s="91" t="s">
        <v>297</v>
      </c>
      <c r="B201" s="92">
        <v>200</v>
      </c>
      <c r="C201" s="102" t="s">
        <v>386</v>
      </c>
      <c r="D201" s="97">
        <f t="shared" si="49"/>
        <v>1281200</v>
      </c>
      <c r="E201" s="97">
        <f t="shared" si="49"/>
        <v>1281200</v>
      </c>
      <c r="F201" s="94" t="s">
        <v>76</v>
      </c>
      <c r="H201" s="20"/>
    </row>
    <row r="202" spans="1:8" ht="56.25" x14ac:dyDescent="0.2">
      <c r="A202" s="120" t="s">
        <v>100</v>
      </c>
      <c r="B202" s="92">
        <v>200</v>
      </c>
      <c r="C202" s="102" t="s">
        <v>384</v>
      </c>
      <c r="D202" s="97">
        <v>1281200</v>
      </c>
      <c r="E202" s="97">
        <v>1281200</v>
      </c>
      <c r="F202" s="94" t="s">
        <v>76</v>
      </c>
      <c r="H202" s="20"/>
    </row>
    <row r="203" spans="1:8" x14ac:dyDescent="0.2">
      <c r="A203" s="91" t="s">
        <v>67</v>
      </c>
      <c r="B203" s="92">
        <v>200</v>
      </c>
      <c r="C203" s="102" t="s">
        <v>280</v>
      </c>
      <c r="D203" s="99">
        <f t="shared" ref="D203:E205" si="50">D204</f>
        <v>4900</v>
      </c>
      <c r="E203" s="100">
        <f t="shared" si="50"/>
        <v>4875</v>
      </c>
      <c r="F203" s="94">
        <f>D203-E203</f>
        <v>25</v>
      </c>
      <c r="H203" s="20"/>
    </row>
    <row r="204" spans="1:8" ht="16.5" customHeight="1" x14ac:dyDescent="0.2">
      <c r="A204" s="91" t="s">
        <v>80</v>
      </c>
      <c r="B204" s="92">
        <v>200</v>
      </c>
      <c r="C204" s="90" t="s">
        <v>281</v>
      </c>
      <c r="D204" s="99">
        <f t="shared" si="50"/>
        <v>4900</v>
      </c>
      <c r="E204" s="100">
        <f t="shared" si="50"/>
        <v>4875</v>
      </c>
      <c r="F204" s="94">
        <f t="shared" ref="F204:F210" si="51">D204-E204</f>
        <v>25</v>
      </c>
      <c r="H204" s="20"/>
    </row>
    <row r="205" spans="1:8" ht="33.75" x14ac:dyDescent="0.2">
      <c r="A205" s="91" t="s">
        <v>283</v>
      </c>
      <c r="B205" s="92">
        <v>200</v>
      </c>
      <c r="C205" s="90" t="s">
        <v>282</v>
      </c>
      <c r="D205" s="99">
        <f t="shared" si="50"/>
        <v>4900</v>
      </c>
      <c r="E205" s="100">
        <f t="shared" si="50"/>
        <v>4875</v>
      </c>
      <c r="F205" s="94">
        <f t="shared" si="51"/>
        <v>25</v>
      </c>
      <c r="H205" s="20"/>
    </row>
    <row r="206" spans="1:8" ht="31.5" customHeight="1" x14ac:dyDescent="0.2">
      <c r="A206" s="91" t="s">
        <v>132</v>
      </c>
      <c r="B206" s="92">
        <v>200</v>
      </c>
      <c r="C206" s="90" t="s">
        <v>284</v>
      </c>
      <c r="D206" s="99">
        <f>D207</f>
        <v>4900</v>
      </c>
      <c r="E206" s="100">
        <f t="shared" ref="E206" si="52">E207</f>
        <v>4875</v>
      </c>
      <c r="F206" s="94">
        <f t="shared" si="51"/>
        <v>25</v>
      </c>
      <c r="H206" s="20"/>
    </row>
    <row r="207" spans="1:8" ht="86.25" customHeight="1" x14ac:dyDescent="0.2">
      <c r="A207" s="91" t="s">
        <v>121</v>
      </c>
      <c r="B207" s="92">
        <v>200</v>
      </c>
      <c r="C207" s="90" t="s">
        <v>285</v>
      </c>
      <c r="D207" s="99">
        <f>D208</f>
        <v>4900</v>
      </c>
      <c r="E207" s="100">
        <f>E208</f>
        <v>4875</v>
      </c>
      <c r="F207" s="94">
        <f>D207-E207</f>
        <v>25</v>
      </c>
      <c r="H207" s="20"/>
    </row>
    <row r="208" spans="1:8" ht="38.25" customHeight="1" x14ac:dyDescent="0.2">
      <c r="A208" s="133" t="s">
        <v>428</v>
      </c>
      <c r="B208" s="92">
        <v>200</v>
      </c>
      <c r="C208" s="90" t="s">
        <v>424</v>
      </c>
      <c r="D208" s="99">
        <f>D209</f>
        <v>4900</v>
      </c>
      <c r="E208" s="100">
        <f>E209</f>
        <v>4875</v>
      </c>
      <c r="F208" s="94">
        <f t="shared" si="51"/>
        <v>25</v>
      </c>
      <c r="H208" s="20"/>
    </row>
    <row r="209" spans="1:8" ht="42" customHeight="1" x14ac:dyDescent="0.2">
      <c r="A209" s="105" t="s">
        <v>295</v>
      </c>
      <c r="B209" s="92">
        <v>200</v>
      </c>
      <c r="C209" s="90" t="s">
        <v>319</v>
      </c>
      <c r="D209" s="99">
        <f>D210</f>
        <v>4900</v>
      </c>
      <c r="E209" s="100">
        <f>E210</f>
        <v>4875</v>
      </c>
      <c r="F209" s="94">
        <f>D209-E209</f>
        <v>25</v>
      </c>
      <c r="H209" s="20"/>
    </row>
    <row r="210" spans="1:8" ht="17.25" customHeight="1" x14ac:dyDescent="0.2">
      <c r="A210" s="135" t="s">
        <v>463</v>
      </c>
      <c r="B210" s="136">
        <v>200</v>
      </c>
      <c r="C210" s="137" t="s">
        <v>286</v>
      </c>
      <c r="D210" s="123">
        <v>4900</v>
      </c>
      <c r="E210" s="124">
        <v>4875</v>
      </c>
      <c r="F210" s="94">
        <f t="shared" si="51"/>
        <v>25</v>
      </c>
      <c r="H210" s="20"/>
    </row>
    <row r="211" spans="1:8" ht="29.25" customHeight="1" x14ac:dyDescent="0.2">
      <c r="A211" s="135" t="s">
        <v>450</v>
      </c>
      <c r="B211" s="138">
        <v>200</v>
      </c>
      <c r="C211" s="139" t="s">
        <v>443</v>
      </c>
      <c r="D211" s="140">
        <f t="shared" ref="D211:E216" si="53">D212</f>
        <v>700</v>
      </c>
      <c r="E211" s="141">
        <f t="shared" si="53"/>
        <v>620.33000000000004</v>
      </c>
      <c r="F211" s="141">
        <f>D211-E211</f>
        <v>79.669999999999959</v>
      </c>
      <c r="H211" s="20"/>
    </row>
    <row r="212" spans="1:8" ht="27.75" customHeight="1" x14ac:dyDescent="0.2">
      <c r="A212" s="142" t="s">
        <v>451</v>
      </c>
      <c r="B212" s="138">
        <v>200</v>
      </c>
      <c r="C212" s="139" t="s">
        <v>444</v>
      </c>
      <c r="D212" s="140">
        <f t="shared" si="53"/>
        <v>700</v>
      </c>
      <c r="E212" s="141">
        <f t="shared" si="53"/>
        <v>620.33000000000004</v>
      </c>
      <c r="F212" s="141">
        <f t="shared" ref="F212:F217" si="54">D212-E212</f>
        <v>79.669999999999959</v>
      </c>
      <c r="H212" s="20"/>
    </row>
    <row r="213" spans="1:8" ht="40.5" customHeight="1" x14ac:dyDescent="0.2">
      <c r="A213" s="105" t="s">
        <v>203</v>
      </c>
      <c r="B213" s="138">
        <v>200</v>
      </c>
      <c r="C213" s="139" t="s">
        <v>445</v>
      </c>
      <c r="D213" s="140">
        <f t="shared" si="53"/>
        <v>700</v>
      </c>
      <c r="E213" s="141">
        <f t="shared" si="53"/>
        <v>620.33000000000004</v>
      </c>
      <c r="F213" s="141">
        <f t="shared" si="54"/>
        <v>79.669999999999959</v>
      </c>
      <c r="H213" s="20"/>
    </row>
    <row r="214" spans="1:8" ht="27.75" customHeight="1" x14ac:dyDescent="0.2">
      <c r="A214" s="142" t="s">
        <v>455</v>
      </c>
      <c r="B214" s="138">
        <v>200</v>
      </c>
      <c r="C214" s="139" t="s">
        <v>446</v>
      </c>
      <c r="D214" s="140">
        <f t="shared" si="53"/>
        <v>700</v>
      </c>
      <c r="E214" s="141">
        <f t="shared" si="53"/>
        <v>620.33000000000004</v>
      </c>
      <c r="F214" s="141">
        <f t="shared" si="54"/>
        <v>79.669999999999959</v>
      </c>
      <c r="H214" s="20"/>
    </row>
    <row r="215" spans="1:8" ht="58.5" customHeight="1" x14ac:dyDescent="0.2">
      <c r="A215" s="142" t="s">
        <v>452</v>
      </c>
      <c r="B215" s="138">
        <v>200</v>
      </c>
      <c r="C215" s="139" t="s">
        <v>447</v>
      </c>
      <c r="D215" s="140">
        <f t="shared" si="53"/>
        <v>700</v>
      </c>
      <c r="E215" s="141">
        <f t="shared" si="53"/>
        <v>620.33000000000004</v>
      </c>
      <c r="F215" s="141">
        <f t="shared" si="54"/>
        <v>79.669999999999959</v>
      </c>
      <c r="H215" s="20"/>
    </row>
    <row r="216" spans="1:8" ht="27.75" customHeight="1" x14ac:dyDescent="0.2">
      <c r="A216" s="142" t="s">
        <v>453</v>
      </c>
      <c r="B216" s="138">
        <v>200</v>
      </c>
      <c r="C216" s="139" t="s">
        <v>448</v>
      </c>
      <c r="D216" s="140">
        <f t="shared" si="53"/>
        <v>700</v>
      </c>
      <c r="E216" s="141">
        <f t="shared" si="53"/>
        <v>620.33000000000004</v>
      </c>
      <c r="F216" s="141">
        <f t="shared" si="54"/>
        <v>79.669999999999959</v>
      </c>
      <c r="H216" s="20"/>
    </row>
    <row r="217" spans="1:8" ht="15.75" customHeight="1" x14ac:dyDescent="0.2">
      <c r="A217" s="142" t="s">
        <v>454</v>
      </c>
      <c r="B217" s="143">
        <v>200</v>
      </c>
      <c r="C217" s="139" t="s">
        <v>449</v>
      </c>
      <c r="D217" s="144">
        <v>700</v>
      </c>
      <c r="E217" s="145">
        <v>620.33000000000004</v>
      </c>
      <c r="F217" s="141">
        <f t="shared" si="54"/>
        <v>79.669999999999959</v>
      </c>
      <c r="H217" s="20"/>
    </row>
    <row r="218" spans="1:8" ht="3.75" customHeight="1" thickBot="1" x14ac:dyDescent="0.25">
      <c r="A218" s="146"/>
      <c r="B218" s="147"/>
      <c r="C218" s="147"/>
      <c r="D218" s="147"/>
      <c r="E218" s="147"/>
      <c r="F218" s="147"/>
      <c r="H218" s="20"/>
    </row>
    <row r="219" spans="1:8" ht="23.25" thickBot="1" x14ac:dyDescent="0.25">
      <c r="A219" s="148" t="s">
        <v>74</v>
      </c>
      <c r="B219" s="149">
        <v>450</v>
      </c>
      <c r="C219" s="150" t="s">
        <v>15</v>
      </c>
      <c r="D219" s="151">
        <v>315300</v>
      </c>
      <c r="E219" s="152">
        <v>581627.79</v>
      </c>
      <c r="F219" s="153" t="s">
        <v>15</v>
      </c>
      <c r="H219" s="20"/>
    </row>
  </sheetData>
  <mergeCells count="2">
    <mergeCell ref="A2:F2"/>
    <mergeCell ref="E1:F1"/>
  </mergeCells>
  <phoneticPr fontId="13" type="noConversion"/>
  <pageMargins left="0.78740157480314965" right="0.31496062992125984" top="0.39370078740157483" bottom="0.19685039370078741" header="0.19685039370078741" footer="0.19685039370078741"/>
  <pageSetup paperSize="9" scale="95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topLeftCell="A22" zoomScale="150" zoomScaleNormal="150" zoomScaleSheetLayoutView="140" workbookViewId="0">
      <selection activeCell="C41" sqref="C41"/>
    </sheetView>
  </sheetViews>
  <sheetFormatPr defaultRowHeight="12.75" x14ac:dyDescent="0.2"/>
  <cols>
    <col min="1" max="1" width="25.42578125" customWidth="1"/>
    <col min="2" max="2" width="4.7109375" customWidth="1"/>
    <col min="3" max="3" width="23.7109375" customWidth="1"/>
    <col min="4" max="4" width="11.85546875" customWidth="1"/>
    <col min="5" max="5" width="12.28515625" customWidth="1"/>
    <col min="6" max="6" width="12.42578125" customWidth="1"/>
  </cols>
  <sheetData>
    <row r="1" spans="1:6" x14ac:dyDescent="0.2">
      <c r="E1" s="249" t="s">
        <v>83</v>
      </c>
      <c r="F1" s="249"/>
    </row>
    <row r="2" spans="1:6" ht="14.25" x14ac:dyDescent="0.2">
      <c r="A2" s="57" t="s">
        <v>97</v>
      </c>
      <c r="B2" s="57"/>
      <c r="C2" s="57"/>
      <c r="D2" s="57"/>
      <c r="E2" s="57"/>
    </row>
    <row r="3" spans="1:6" ht="4.9000000000000004" customHeight="1" x14ac:dyDescent="0.2">
      <c r="A3" s="13"/>
    </row>
    <row r="4" spans="1:6" x14ac:dyDescent="0.2">
      <c r="A4" s="252" t="s">
        <v>8</v>
      </c>
      <c r="B4" s="252" t="s">
        <v>9</v>
      </c>
      <c r="C4" s="252" t="s">
        <v>33</v>
      </c>
      <c r="D4" s="252" t="s">
        <v>30</v>
      </c>
      <c r="E4" s="250" t="s">
        <v>12</v>
      </c>
      <c r="F4" s="251" t="s">
        <v>55</v>
      </c>
    </row>
    <row r="5" spans="1:6" s="9" customFormat="1" ht="54.6" customHeight="1" x14ac:dyDescent="0.2">
      <c r="A5" s="252"/>
      <c r="B5" s="252"/>
      <c r="C5" s="252"/>
      <c r="D5" s="252"/>
      <c r="E5" s="250"/>
      <c r="F5" s="251"/>
    </row>
    <row r="6" spans="1:6" ht="13.5" thickBot="1" x14ac:dyDescent="0.25">
      <c r="A6" s="14">
        <v>1</v>
      </c>
      <c r="B6" s="15">
        <v>2</v>
      </c>
      <c r="C6" s="15">
        <v>3</v>
      </c>
      <c r="D6" s="15" t="s">
        <v>13</v>
      </c>
      <c r="E6" s="15" t="s">
        <v>14</v>
      </c>
      <c r="F6" s="15" t="s">
        <v>32</v>
      </c>
    </row>
    <row r="7" spans="1:6" ht="22.5" x14ac:dyDescent="0.2">
      <c r="A7" s="154" t="s">
        <v>34</v>
      </c>
      <c r="B7" s="155">
        <v>500</v>
      </c>
      <c r="C7" s="156" t="s">
        <v>15</v>
      </c>
      <c r="D7" s="157">
        <v>-315300</v>
      </c>
      <c r="E7" s="157">
        <f>E9+E18</f>
        <v>-581627.79</v>
      </c>
      <c r="F7" s="158">
        <f>D7-E7</f>
        <v>266327.79000000004</v>
      </c>
    </row>
    <row r="8" spans="1:6" x14ac:dyDescent="0.2">
      <c r="A8" s="159" t="s">
        <v>0</v>
      </c>
      <c r="B8" s="160"/>
      <c r="C8" s="161"/>
      <c r="D8" s="162"/>
      <c r="E8" s="163"/>
      <c r="F8" s="164"/>
    </row>
    <row r="9" spans="1:6" ht="22.5" customHeight="1" x14ac:dyDescent="0.2">
      <c r="A9" s="165" t="s">
        <v>392</v>
      </c>
      <c r="B9" s="166">
        <v>520</v>
      </c>
      <c r="C9" s="167" t="s">
        <v>15</v>
      </c>
      <c r="D9" s="168">
        <v>-315300</v>
      </c>
      <c r="E9" s="169">
        <f>E11</f>
        <v>-315300</v>
      </c>
      <c r="F9" s="170" t="s">
        <v>76</v>
      </c>
    </row>
    <row r="10" spans="1:6" x14ac:dyDescent="0.2">
      <c r="A10" s="159" t="s">
        <v>77</v>
      </c>
      <c r="B10" s="171"/>
      <c r="C10" s="172"/>
      <c r="D10" s="173"/>
      <c r="E10" s="173"/>
      <c r="F10" s="174"/>
    </row>
    <row r="11" spans="1:6" ht="39" customHeight="1" x14ac:dyDescent="0.2">
      <c r="A11" s="175" t="s">
        <v>388</v>
      </c>
      <c r="B11" s="176">
        <v>520</v>
      </c>
      <c r="C11" s="167" t="s">
        <v>389</v>
      </c>
      <c r="D11" s="177">
        <v>-315300</v>
      </c>
      <c r="E11" s="178">
        <f>E12</f>
        <v>-315300</v>
      </c>
      <c r="F11" s="170" t="s">
        <v>76</v>
      </c>
    </row>
    <row r="12" spans="1:6" ht="50.25" customHeight="1" x14ac:dyDescent="0.2">
      <c r="A12" s="175" t="s">
        <v>390</v>
      </c>
      <c r="B12" s="171">
        <v>520</v>
      </c>
      <c r="C12" s="179" t="s">
        <v>391</v>
      </c>
      <c r="D12" s="163">
        <v>-315300</v>
      </c>
      <c r="E12" s="173">
        <f>E13</f>
        <v>-315300</v>
      </c>
      <c r="F12" s="174" t="s">
        <v>76</v>
      </c>
    </row>
    <row r="13" spans="1:6" ht="58.5" customHeight="1" x14ac:dyDescent="0.2">
      <c r="A13" s="175" t="s">
        <v>457</v>
      </c>
      <c r="B13" s="180">
        <v>520</v>
      </c>
      <c r="C13" s="179" t="s">
        <v>456</v>
      </c>
      <c r="D13" s="181">
        <v>-315300</v>
      </c>
      <c r="E13" s="181">
        <f>E14</f>
        <v>-315300</v>
      </c>
      <c r="F13" s="182" t="s">
        <v>76</v>
      </c>
    </row>
    <row r="14" spans="1:6" ht="60" customHeight="1" x14ac:dyDescent="0.2">
      <c r="A14" s="175" t="s">
        <v>459</v>
      </c>
      <c r="B14" s="176">
        <v>520</v>
      </c>
      <c r="C14" s="179" t="s">
        <v>458</v>
      </c>
      <c r="D14" s="183">
        <v>-315300</v>
      </c>
      <c r="E14" s="177">
        <v>-315300</v>
      </c>
      <c r="F14" s="184" t="s">
        <v>76</v>
      </c>
    </row>
    <row r="15" spans="1:6" ht="22.5" customHeight="1" x14ac:dyDescent="0.2">
      <c r="A15" s="185" t="s">
        <v>78</v>
      </c>
      <c r="B15" s="180">
        <v>620</v>
      </c>
      <c r="C15" s="179" t="s">
        <v>15</v>
      </c>
      <c r="D15" s="181" t="s">
        <v>76</v>
      </c>
      <c r="E15" s="181" t="s">
        <v>76</v>
      </c>
      <c r="F15" s="182" t="s">
        <v>76</v>
      </c>
    </row>
    <row r="16" spans="1:6" x14ac:dyDescent="0.2">
      <c r="A16" s="186" t="s">
        <v>77</v>
      </c>
      <c r="B16" s="171"/>
      <c r="C16" s="172"/>
      <c r="D16" s="163"/>
      <c r="E16" s="187"/>
      <c r="F16" s="174"/>
    </row>
    <row r="17" spans="1:6" ht="9.75" customHeight="1" x14ac:dyDescent="0.2">
      <c r="A17" s="188" t="s">
        <v>76</v>
      </c>
      <c r="B17" s="166"/>
      <c r="C17" s="189" t="s">
        <v>76</v>
      </c>
      <c r="D17" s="183" t="s">
        <v>76</v>
      </c>
      <c r="E17" s="190" t="s">
        <v>76</v>
      </c>
      <c r="F17" s="170" t="s">
        <v>76</v>
      </c>
    </row>
    <row r="18" spans="1:6" ht="12.75" customHeight="1" x14ac:dyDescent="0.2">
      <c r="A18" s="165" t="s">
        <v>75</v>
      </c>
      <c r="B18" s="180">
        <v>700</v>
      </c>
      <c r="C18" s="191" t="s">
        <v>167</v>
      </c>
      <c r="D18" s="181" t="s">
        <v>76</v>
      </c>
      <c r="E18" s="181">
        <v>-266327.78999999998</v>
      </c>
      <c r="F18" s="192">
        <v>266327.78999999998</v>
      </c>
    </row>
    <row r="19" spans="1:6" ht="25.5" customHeight="1" x14ac:dyDescent="0.2">
      <c r="A19" s="165" t="s">
        <v>168</v>
      </c>
      <c r="B19" s="193">
        <v>700</v>
      </c>
      <c r="C19" s="191" t="s">
        <v>35</v>
      </c>
      <c r="D19" s="190" t="str">
        <f>D18</f>
        <v>-</v>
      </c>
      <c r="E19" s="183">
        <f>E18</f>
        <v>-266327.78999999998</v>
      </c>
      <c r="F19" s="192">
        <v>266327.78999999998</v>
      </c>
    </row>
    <row r="20" spans="1:6" ht="22.5" x14ac:dyDescent="0.2">
      <c r="A20" s="194" t="s">
        <v>68</v>
      </c>
      <c r="B20" s="195">
        <v>710</v>
      </c>
      <c r="C20" s="196" t="s">
        <v>36</v>
      </c>
      <c r="D20" s="197">
        <v>-11735200</v>
      </c>
      <c r="E20" s="198">
        <v>-12016910.779999999</v>
      </c>
      <c r="F20" s="199" t="s">
        <v>15</v>
      </c>
    </row>
    <row r="21" spans="1:6" ht="22.5" x14ac:dyDescent="0.2">
      <c r="A21" s="200" t="s">
        <v>37</v>
      </c>
      <c r="B21" s="201">
        <v>710</v>
      </c>
      <c r="C21" s="202" t="s">
        <v>38</v>
      </c>
      <c r="D21" s="203">
        <f t="shared" ref="D21:D23" si="0">D20</f>
        <v>-11735200</v>
      </c>
      <c r="E21" s="198">
        <v>-12016910.779999999</v>
      </c>
      <c r="F21" s="199" t="s">
        <v>15</v>
      </c>
    </row>
    <row r="22" spans="1:6" ht="22.5" x14ac:dyDescent="0.2">
      <c r="A22" s="200" t="s">
        <v>39</v>
      </c>
      <c r="B22" s="201">
        <v>710</v>
      </c>
      <c r="C22" s="202" t="s">
        <v>40</v>
      </c>
      <c r="D22" s="203">
        <f t="shared" si="0"/>
        <v>-11735200</v>
      </c>
      <c r="E22" s="198">
        <v>-12016910.779999999</v>
      </c>
      <c r="F22" s="199" t="s">
        <v>15</v>
      </c>
    </row>
    <row r="23" spans="1:6" ht="33.75" x14ac:dyDescent="0.2">
      <c r="A23" s="200" t="s">
        <v>41</v>
      </c>
      <c r="B23" s="201">
        <v>710</v>
      </c>
      <c r="C23" s="202" t="s">
        <v>42</v>
      </c>
      <c r="D23" s="203">
        <f t="shared" si="0"/>
        <v>-11735200</v>
      </c>
      <c r="E23" s="198">
        <v>-12016910.779999999</v>
      </c>
      <c r="F23" s="199" t="s">
        <v>15</v>
      </c>
    </row>
    <row r="24" spans="1:6" ht="22.5" x14ac:dyDescent="0.2">
      <c r="A24" s="200" t="s">
        <v>69</v>
      </c>
      <c r="B24" s="201">
        <v>720</v>
      </c>
      <c r="C24" s="202" t="s">
        <v>43</v>
      </c>
      <c r="D24" s="203">
        <v>11735200</v>
      </c>
      <c r="E24" s="204">
        <v>11750582.99</v>
      </c>
      <c r="F24" s="199" t="s">
        <v>15</v>
      </c>
    </row>
    <row r="25" spans="1:6" ht="22.5" x14ac:dyDescent="0.2">
      <c r="A25" s="200" t="s">
        <v>44</v>
      </c>
      <c r="B25" s="201">
        <v>720</v>
      </c>
      <c r="C25" s="202" t="s">
        <v>45</v>
      </c>
      <c r="D25" s="203">
        <f>D24</f>
        <v>11735200</v>
      </c>
      <c r="E25" s="204">
        <v>11750582.99</v>
      </c>
      <c r="F25" s="199" t="s">
        <v>15</v>
      </c>
    </row>
    <row r="26" spans="1:6" ht="22.5" x14ac:dyDescent="0.2">
      <c r="A26" s="200" t="s">
        <v>46</v>
      </c>
      <c r="B26" s="201">
        <v>720</v>
      </c>
      <c r="C26" s="202" t="s">
        <v>47</v>
      </c>
      <c r="D26" s="203">
        <f>D25</f>
        <v>11735200</v>
      </c>
      <c r="E26" s="204">
        <v>11750582.99</v>
      </c>
      <c r="F26" s="199" t="s">
        <v>15</v>
      </c>
    </row>
    <row r="27" spans="1:6" ht="34.5" thickBot="1" x14ac:dyDescent="0.25">
      <c r="A27" s="205" t="s">
        <v>48</v>
      </c>
      <c r="B27" s="206">
        <v>720</v>
      </c>
      <c r="C27" s="207" t="s">
        <v>49</v>
      </c>
      <c r="D27" s="208">
        <f>D26</f>
        <v>11735200</v>
      </c>
      <c r="E27" s="209">
        <v>11750582.99</v>
      </c>
      <c r="F27" s="210" t="s">
        <v>15</v>
      </c>
    </row>
    <row r="29" spans="1:6" ht="18.75" customHeight="1" x14ac:dyDescent="0.2">
      <c r="A29" s="59" t="s">
        <v>70</v>
      </c>
      <c r="C29" t="s">
        <v>85</v>
      </c>
    </row>
    <row r="30" spans="1:6" x14ac:dyDescent="0.2">
      <c r="A30" s="58"/>
      <c r="C30" s="33" t="s">
        <v>84</v>
      </c>
    </row>
    <row r="31" spans="1:6" ht="0.75" customHeight="1" x14ac:dyDescent="0.2">
      <c r="A31" s="58"/>
    </row>
    <row r="32" spans="1:6" ht="14.45" customHeight="1" x14ac:dyDescent="0.2">
      <c r="A32" s="58" t="s">
        <v>50</v>
      </c>
      <c r="B32" s="3"/>
      <c r="C32" s="3"/>
    </row>
    <row r="33" spans="1:3" s="3" customFormat="1" x14ac:dyDescent="0.2">
      <c r="A33" s="58" t="s">
        <v>86</v>
      </c>
      <c r="C33" s="34" t="s">
        <v>1</v>
      </c>
    </row>
    <row r="34" spans="1:3" s="3" customFormat="1" ht="10.5" customHeight="1" x14ac:dyDescent="0.2">
      <c r="A34" s="58"/>
      <c r="C34" s="33" t="s">
        <v>84</v>
      </c>
    </row>
    <row r="35" spans="1:3" s="3" customFormat="1" ht="12.75" hidden="1" customHeight="1" x14ac:dyDescent="0.2">
      <c r="A35" s="58"/>
    </row>
    <row r="36" spans="1:3" s="3" customFormat="1" ht="16.5" customHeight="1" x14ac:dyDescent="0.2">
      <c r="A36" s="58" t="s">
        <v>71</v>
      </c>
      <c r="C36" s="34" t="s">
        <v>2</v>
      </c>
    </row>
    <row r="37" spans="1:3" s="3" customFormat="1" ht="10.5" customHeight="1" x14ac:dyDescent="0.2">
      <c r="A37" s="58"/>
      <c r="C37" s="33" t="s">
        <v>84</v>
      </c>
    </row>
    <row r="38" spans="1:3" s="3" customFormat="1" ht="20.25" customHeight="1" x14ac:dyDescent="0.2">
      <c r="A38" s="60" t="s">
        <v>486</v>
      </c>
    </row>
  </sheetData>
  <mergeCells count="7">
    <mergeCell ref="E1:F1"/>
    <mergeCell ref="E4:E5"/>
    <mergeCell ref="F4:F5"/>
    <mergeCell ref="A4:A5"/>
    <mergeCell ref="B4:B5"/>
    <mergeCell ref="C4:C5"/>
    <mergeCell ref="D4:D5"/>
  </mergeCells>
  <phoneticPr fontId="13" type="noConversion"/>
  <pageMargins left="0.78740157480314965" right="0.31496062992125984" top="0.59055118110236227" bottom="0.39370078740157483" header="0.19685039370078741" footer="0.19685039370078741"/>
  <pageSetup paperSize="9" scale="95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117_1</vt:lpstr>
      <vt:lpstr>117_2</vt:lpstr>
      <vt:lpstr>117_3</vt:lpstr>
      <vt:lpstr>Excel_BuiltIn_Print_Area_5</vt:lpstr>
      <vt:lpstr>'117_2'!Область_печати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</dc:creator>
  <cp:lastModifiedBy>Дело</cp:lastModifiedBy>
  <cp:lastPrinted>2019-01-31T21:36:26Z</cp:lastPrinted>
  <dcterms:created xsi:type="dcterms:W3CDTF">2011-02-10T10:53:11Z</dcterms:created>
  <dcterms:modified xsi:type="dcterms:W3CDTF">2019-01-31T21:36:37Z</dcterms:modified>
</cp:coreProperties>
</file>