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5480" windowHeight="8190" activeTab="1"/>
  </bookViews>
  <sheets>
    <sheet name="117_1" sheetId="4" r:id="rId1"/>
    <sheet name="117_2" sheetId="5" r:id="rId2"/>
    <sheet name="117_3" sheetId="6" r:id="rId3"/>
  </sheets>
  <definedNames>
    <definedName name="Excel_BuiltIn_Print_Area_5">'117_2'!$A$2:$F$144</definedName>
    <definedName name="_xlnm.Print_Area" localSheetId="1">'117_2'!$A$1:$F$144</definedName>
  </definedNames>
  <calcPr calcId="124519" calcOnSave="0"/>
</workbook>
</file>

<file path=xl/calcChain.xml><?xml version="1.0" encoding="utf-8"?>
<calcChain xmlns="http://schemas.openxmlformats.org/spreadsheetml/2006/main">
  <c r="F135" i="5"/>
  <c r="F134"/>
  <c r="F136"/>
  <c r="F133"/>
  <c r="F132"/>
  <c r="F128"/>
  <c r="F126"/>
  <c r="F127"/>
  <c r="F125"/>
  <c r="F123"/>
  <c r="F124"/>
  <c r="E120"/>
  <c r="E123"/>
  <c r="E80"/>
  <c r="F86"/>
  <c r="F85"/>
  <c r="E134"/>
  <c r="E132"/>
  <c r="E125"/>
  <c r="E127"/>
  <c r="D129"/>
  <c r="D132"/>
  <c r="D134"/>
  <c r="D120"/>
  <c r="D125"/>
  <c r="D127"/>
  <c r="D71"/>
  <c r="F76"/>
  <c r="F56"/>
  <c r="D123"/>
  <c r="D55"/>
  <c r="F55" s="1"/>
  <c r="F63" i="4"/>
  <c r="F62"/>
  <c r="F59"/>
  <c r="F70" i="5"/>
  <c r="F73"/>
  <c r="F82"/>
  <c r="F84"/>
  <c r="F88"/>
  <c r="F91"/>
  <c r="F97"/>
  <c r="F99"/>
  <c r="F104"/>
  <c r="F109"/>
  <c r="F111"/>
  <c r="F113"/>
  <c r="F115"/>
  <c r="F116"/>
  <c r="F122"/>
  <c r="F131"/>
  <c r="F142"/>
  <c r="F14"/>
  <c r="F54"/>
  <c r="D17" i="6"/>
  <c r="D18" s="1"/>
  <c r="E12" i="5"/>
  <c r="D83"/>
  <c r="E19"/>
  <c r="E140"/>
  <c r="F21"/>
  <c r="F49" i="4"/>
  <c r="F7" i="6"/>
  <c r="F50" i="5" l="1"/>
  <c r="E98"/>
  <c r="E81"/>
  <c r="F63"/>
  <c r="E61"/>
  <c r="F22"/>
  <c r="F15"/>
  <c r="D140"/>
  <c r="F140" s="1"/>
  <c r="D98"/>
  <c r="F98" s="1"/>
  <c r="F54" i="4"/>
  <c r="F55"/>
  <c r="F56"/>
  <c r="F50"/>
  <c r="F51"/>
  <c r="F52"/>
  <c r="F53"/>
  <c r="F45"/>
  <c r="F44"/>
  <c r="F43"/>
  <c r="F42"/>
  <c r="F29"/>
  <c r="F30"/>
  <c r="F28"/>
  <c r="E17" i="6"/>
  <c r="F64" i="5"/>
  <c r="F62"/>
  <c r="F38"/>
  <c r="E23"/>
  <c r="E30"/>
  <c r="E44"/>
  <c r="E46"/>
  <c r="E43" s="1"/>
  <c r="E121"/>
  <c r="E130"/>
  <c r="D121"/>
  <c r="D130"/>
  <c r="D61"/>
  <c r="F61" s="1"/>
  <c r="D46"/>
  <c r="D44"/>
  <c r="D43" s="1"/>
  <c r="D23"/>
  <c r="F23" s="1"/>
  <c r="D19"/>
  <c r="D18" s="1"/>
  <c r="D17" s="1"/>
  <c r="D12"/>
  <c r="D11" s="1"/>
  <c r="D10" s="1"/>
  <c r="D9" s="1"/>
  <c r="F46" i="4"/>
  <c r="F47"/>
  <c r="F48"/>
  <c r="F40"/>
  <c r="F41"/>
  <c r="F39"/>
  <c r="F130" i="5" l="1"/>
  <c r="F121"/>
  <c r="F19"/>
  <c r="F12"/>
  <c r="E18" i="6"/>
  <c r="F18" s="1"/>
  <c r="F17"/>
  <c r="E129" i="5"/>
  <c r="F129" s="1"/>
  <c r="E18"/>
  <c r="E17" s="1"/>
  <c r="E11"/>
  <c r="E10" s="1"/>
  <c r="D119"/>
  <c r="E96"/>
  <c r="E112"/>
  <c r="E90"/>
  <c r="E87"/>
  <c r="E85"/>
  <c r="E83"/>
  <c r="F83" s="1"/>
  <c r="E75"/>
  <c r="E74" s="1"/>
  <c r="E72"/>
  <c r="E69"/>
  <c r="E68" s="1"/>
  <c r="E53"/>
  <c r="E49"/>
  <c r="E37"/>
  <c r="E27"/>
  <c r="E26" s="1"/>
  <c r="E25" s="1"/>
  <c r="D112"/>
  <c r="F112" s="1"/>
  <c r="D87"/>
  <c r="D85"/>
  <c r="D75"/>
  <c r="D72"/>
  <c r="D53"/>
  <c r="D52" s="1"/>
  <c r="D49"/>
  <c r="D48" s="1"/>
  <c r="D42" s="1"/>
  <c r="D37"/>
  <c r="D32"/>
  <c r="D31" s="1"/>
  <c r="D30" s="1"/>
  <c r="D27"/>
  <c r="D26" s="1"/>
  <c r="D25" s="1"/>
  <c r="D16" s="1"/>
  <c r="D29" l="1"/>
  <c r="F30"/>
  <c r="D74"/>
  <c r="F74" s="1"/>
  <c r="F75"/>
  <c r="F72"/>
  <c r="F87"/>
  <c r="E16"/>
  <c r="E119"/>
  <c r="F120"/>
  <c r="E95"/>
  <c r="E52"/>
  <c r="F53"/>
  <c r="D118"/>
  <c r="F119"/>
  <c r="E89"/>
  <c r="E48"/>
  <c r="E42" s="1"/>
  <c r="F49"/>
  <c r="E118"/>
  <c r="E71"/>
  <c r="E67" s="1"/>
  <c r="F37"/>
  <c r="F17"/>
  <c r="F10"/>
  <c r="E9"/>
  <c r="E60"/>
  <c r="E103"/>
  <c r="E110"/>
  <c r="D110"/>
  <c r="F110" s="1"/>
  <c r="D139"/>
  <c r="E117"/>
  <c r="E114"/>
  <c r="D69"/>
  <c r="D39"/>
  <c r="D36" s="1"/>
  <c r="D35" s="1"/>
  <c r="D90"/>
  <c r="D108"/>
  <c r="E39"/>
  <c r="E36" s="1"/>
  <c r="E35" s="1"/>
  <c r="E108"/>
  <c r="F108" s="1"/>
  <c r="D81"/>
  <c r="D114"/>
  <c r="F114" s="1"/>
  <c r="D103"/>
  <c r="D102" s="1"/>
  <c r="D101" s="1"/>
  <c r="D100" s="1"/>
  <c r="D60"/>
  <c r="D59" s="1"/>
  <c r="D58" s="1"/>
  <c r="E24" i="6"/>
  <c r="D20"/>
  <c r="E20"/>
  <c r="E21" s="1"/>
  <c r="E22" s="1"/>
  <c r="D21"/>
  <c r="D22" s="1"/>
  <c r="D24"/>
  <c r="D25" s="1"/>
  <c r="D26" s="1"/>
  <c r="E25"/>
  <c r="E26"/>
  <c r="F13" i="5"/>
  <c r="F20"/>
  <c r="F29"/>
  <c r="F31"/>
  <c r="F32"/>
  <c r="F33"/>
  <c r="F40"/>
  <c r="F41"/>
  <c r="F15" i="4"/>
  <c r="F16"/>
  <c r="F18"/>
  <c r="F19"/>
  <c r="F20"/>
  <c r="F22"/>
  <c r="F23"/>
  <c r="F24"/>
  <c r="F25"/>
  <c r="F26"/>
  <c r="F31"/>
  <c r="F32"/>
  <c r="F33"/>
  <c r="F34"/>
  <c r="F35"/>
  <c r="F36"/>
  <c r="F37"/>
  <c r="F38"/>
  <c r="D80" i="5" l="1"/>
  <c r="F81"/>
  <c r="D89"/>
  <c r="F89" s="1"/>
  <c r="F90"/>
  <c r="F80"/>
  <c r="F118"/>
  <c r="E102"/>
  <c r="F103"/>
  <c r="F71"/>
  <c r="E51"/>
  <c r="F52"/>
  <c r="E34"/>
  <c r="D68"/>
  <c r="F68" s="1"/>
  <c r="F69"/>
  <c r="E107"/>
  <c r="E79"/>
  <c r="D51"/>
  <c r="F51" s="1"/>
  <c r="D34"/>
  <c r="D8" s="1"/>
  <c r="E106"/>
  <c r="E105" s="1"/>
  <c r="E94"/>
  <c r="F48"/>
  <c r="F42"/>
  <c r="E66"/>
  <c r="F60"/>
  <c r="E59"/>
  <c r="F35"/>
  <c r="E8"/>
  <c r="D138"/>
  <c r="D107"/>
  <c r="D67"/>
  <c r="D66" s="1"/>
  <c r="D65" s="1"/>
  <c r="F39"/>
  <c r="D96"/>
  <c r="F96" s="1"/>
  <c r="F16"/>
  <c r="F9"/>
  <c r="F11"/>
  <c r="F36"/>
  <c r="F24"/>
  <c r="E65"/>
  <c r="F66"/>
  <c r="D137" l="1"/>
  <c r="D79"/>
  <c r="D78" s="1"/>
  <c r="D77" s="1"/>
  <c r="E101"/>
  <c r="F102"/>
  <c r="E78"/>
  <c r="F79"/>
  <c r="D106"/>
  <c r="F107"/>
  <c r="F65"/>
  <c r="F67"/>
  <c r="E93"/>
  <c r="F59"/>
  <c r="E58"/>
  <c r="D95"/>
  <c r="F95" s="1"/>
  <c r="F18"/>
  <c r="F34"/>
  <c r="F8"/>
  <c r="E139"/>
  <c r="F139" s="1"/>
  <c r="D57"/>
  <c r="D136" l="1"/>
  <c r="F101"/>
  <c r="E100"/>
  <c r="F100" s="1"/>
  <c r="E77"/>
  <c r="F77" s="1"/>
  <c r="F78"/>
  <c r="D105"/>
  <c r="F105" s="1"/>
  <c r="F106"/>
  <c r="E92"/>
  <c r="F58"/>
  <c r="E57"/>
  <c r="F57" s="1"/>
  <c r="E138"/>
  <c r="F138" s="1"/>
  <c r="D94"/>
  <c r="F94" s="1"/>
  <c r="D93" l="1"/>
  <c r="F93" s="1"/>
  <c r="E137"/>
  <c r="F137" s="1"/>
  <c r="D117"/>
  <c r="F117" s="1"/>
  <c r="E136"/>
  <c r="E7" l="1"/>
  <c r="E5" s="1"/>
  <c r="E144" s="1"/>
  <c r="D92"/>
  <c r="F92" s="1"/>
  <c r="D7" l="1"/>
  <c r="D5" s="1"/>
  <c r="D144" s="1"/>
  <c r="F5"/>
  <c r="F7"/>
</calcChain>
</file>

<file path=xl/sharedStrings.xml><?xml version="1.0" encoding="utf-8"?>
<sst xmlns="http://schemas.openxmlformats.org/spreadsheetml/2006/main" count="574" uniqueCount="400">
  <si>
    <t>в том числе:</t>
  </si>
  <si>
    <t>Л.В.Левшина</t>
  </si>
  <si>
    <t>Е.В.Леонова</t>
  </si>
  <si>
    <t>010</t>
  </si>
  <si>
    <t>КОДЫ</t>
  </si>
  <si>
    <t>Наименование</t>
  </si>
  <si>
    <t xml:space="preserve">Единица измерения: руб. </t>
  </si>
  <si>
    <t>1. Доходы бюджета</t>
  </si>
  <si>
    <t>Наименование показателя</t>
  </si>
  <si>
    <t>Код строки</t>
  </si>
  <si>
    <t>Код дохода
по бюджетной классификации</t>
  </si>
  <si>
    <t>Утвержденные бюджетные 
назначения</t>
  </si>
  <si>
    <t>Исполнено</t>
  </si>
  <si>
    <t>4</t>
  </si>
  <si>
    <t>5</t>
  </si>
  <si>
    <t>х</t>
  </si>
  <si>
    <t>НАЛОГИ НА ПРИБЫЛЬ, ДОХОДЫ</t>
  </si>
  <si>
    <t>Налог на доходы физических лиц</t>
  </si>
  <si>
    <t>НАЛОГИ НА СОВОКУПНЫЙ ДОХОД</t>
  </si>
  <si>
    <t>НАЛОГИ НА ИМУЩЕСТВО</t>
  </si>
  <si>
    <t>Налог на имущество физических лиц</t>
  </si>
  <si>
    <t>Земельный налог</t>
  </si>
  <si>
    <t>ДОХОДЫ ОТ ИСПОЛЬЗОВАНИЯ ИМУЩЕСТВА, НАХОДЯЩЕГОСЯ В ГОСУДАРСТВЕННОЙ И МУНИЦИПАЛЬНОЙ СОБСТВЕННОСТИ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</si>
  <si>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</si>
  <si>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</si>
  <si>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Дотации бюджетам субъектов Российской Федерации и муниципальных образований</t>
  </si>
  <si>
    <t>Дотации на выравнивание бюджетной обеспеченности</t>
  </si>
  <si>
    <t>Субвенции бюджетам субъектов Российской Федерации и муниципальных образований</t>
  </si>
  <si>
    <t>Субвенции бюджетам на осуществление первичного воинского учета на территориях, где отсутствуют военные комиссариаты</t>
  </si>
  <si>
    <t>Иные межбюджетные трансферты</t>
  </si>
  <si>
    <t>Прочие межбюджетные трансферты, передаваемые бюджетам</t>
  </si>
  <si>
    <t xml:space="preserve"> 2. Расходы бюджета</t>
  </si>
  <si>
    <t>Код расхода
по бюджетной классификации</t>
  </si>
  <si>
    <t>Утвержденные бюджетные назначения</t>
  </si>
  <si>
    <t xml:space="preserve">Исполнено </t>
  </si>
  <si>
    <t>6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</si>
  <si>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</si>
  <si>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</si>
  <si>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951 01  05  00  00  00  0000  000</t>
  </si>
  <si>
    <t>951 01  05  00  00  00  0000  500</t>
  </si>
  <si>
    <t>Увеличение прочих остатков средств бюджетов</t>
  </si>
  <si>
    <t>951 01  05  02  00  00  0000  500</t>
  </si>
  <si>
    <t>Увеличение прочих остатков денежных средств  бюджетов</t>
  </si>
  <si>
    <t>951 01  05  02  01  00  0000  510</t>
  </si>
  <si>
    <t>Увеличение прочих остатков денежных средств  бюджетов поселений</t>
  </si>
  <si>
    <t>951 01  05  02  01  10  0000  510</t>
  </si>
  <si>
    <t>951 01  05  00  00  00  0000  600</t>
  </si>
  <si>
    <t>Уменьшение прочих остатков средств бюджетов</t>
  </si>
  <si>
    <t>951 01  05  02  00  00  0000  600</t>
  </si>
  <si>
    <t>Уменьшение прочих остатков денежных средств  бюджетов</t>
  </si>
  <si>
    <t>951 01  05  02  01  00  0000  610</t>
  </si>
  <si>
    <t>Уменьшение прочих остатков денежных средств  бюджетов поселений</t>
  </si>
  <si>
    <t>951 01  05  02  01  10  0000  610</t>
  </si>
  <si>
    <t>Руководитель финансово-</t>
  </si>
  <si>
    <t xml:space="preserve">                                                     ОТЧЕТ ОБ ИСПОЛНЕНИИ БЮДЖЕТА</t>
  </si>
  <si>
    <t>0503117</t>
  </si>
  <si>
    <t xml:space="preserve">            Дата</t>
  </si>
  <si>
    <t xml:space="preserve">      по ОКПО</t>
  </si>
  <si>
    <t>Неисполненные назначения</t>
  </si>
  <si>
    <t>Общегосударственные вопросы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</si>
  <si>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</si>
  <si>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</si>
  <si>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Резервные фонды</t>
  </si>
  <si>
    <t>Национальная оборона</t>
  </si>
  <si>
    <t>Мобилизационная и вневойсковая подготовка</t>
  </si>
  <si>
    <t>Национальная безопасность и правоохранительная деятельность</t>
  </si>
  <si>
    <t>Защита населения и территории от последствий чрезвычайных ситуаций природного и техногенного характера, гражданская оборона</t>
  </si>
  <si>
    <t>Жилищно-коммунальное хозяйство</t>
  </si>
  <si>
    <t>Коммунальное хозяйство</t>
  </si>
  <si>
    <t>Благоустройство</t>
  </si>
  <si>
    <t>Культура</t>
  </si>
  <si>
    <t>Физическая культура и спорт</t>
  </si>
  <si>
    <t>Увеличение остатков средств бюджетов</t>
  </si>
  <si>
    <t>Уменьшение остатков средств бюджетов</t>
  </si>
  <si>
    <t>Руководитель   _______________________     Изварин А.В.</t>
  </si>
  <si>
    <t>Главный бухгалтер  ____________________ Альшенко Т.А.</t>
  </si>
  <si>
    <t>Утверждено бюджетные назначения</t>
  </si>
  <si>
    <t>Расходы бюджета - всего</t>
  </si>
  <si>
    <t>Результат исполнения бюджета (дефицит /профицит)</t>
  </si>
  <si>
    <t>Изменение остатков средств</t>
  </si>
  <si>
    <t>источники внутреннего финансирования бюджета</t>
  </si>
  <si>
    <t>-</t>
  </si>
  <si>
    <t>из них:</t>
  </si>
  <si>
    <t>источники внешнего финансирования бюджета</t>
  </si>
  <si>
    <t>Доходы бюджета - всего</t>
  </si>
  <si>
    <t>Массовый спорт</t>
  </si>
  <si>
    <t>76942970</t>
  </si>
  <si>
    <t>Форма 0503117 с. 2</t>
  </si>
  <si>
    <t>Форма 0503117 с. 3</t>
  </si>
  <si>
    <t xml:space="preserve">       (расшифровка подписи)</t>
  </si>
  <si>
    <r>
      <t xml:space="preserve">        </t>
    </r>
    <r>
      <rPr>
        <u/>
        <sz val="10"/>
        <rFont val="Arial Cyr"/>
        <charset val="204"/>
      </rPr>
      <t>С.М.Дубравина</t>
    </r>
  </si>
  <si>
    <t xml:space="preserve">экономической службы        ______________________  </t>
  </si>
  <si>
    <t>ГОСУДАРСТВЕННАЯ ПОШЛИНА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</si>
  <si>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</si>
  <si>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</si>
  <si>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000  1  00  00000  00  0000  000</t>
  </si>
  <si>
    <t>000  1  01  00000  00  0000  000</t>
  </si>
  <si>
    <t>000  1  01  02000  01  0000  110</t>
  </si>
  <si>
    <t>000  1  05  00000  00  0000  000</t>
  </si>
  <si>
    <t>000  1  06  00000  00  0000  000</t>
  </si>
  <si>
    <t>000  1  06  01000  00  0000  110</t>
  </si>
  <si>
    <t>000  1  06  01030  10  0000  110</t>
  </si>
  <si>
    <t>000  1  06  06000  00  0000  110</t>
  </si>
  <si>
    <t>000  1  11  00000  00  0000  000</t>
  </si>
  <si>
    <t>000  1  11  05000  00  0000  120</t>
  </si>
  <si>
    <t>000  1  08  00000  00  0000  000</t>
  </si>
  <si>
    <t>000  1  08  04000  01  0000  110</t>
  </si>
  <si>
    <t>000  1  08  04020  01  0000  110</t>
  </si>
  <si>
    <t>000  2  00  00000  00  0000  000</t>
  </si>
  <si>
    <t>000  2  02  00000  00  0000  000</t>
  </si>
  <si>
    <t>000  2  02  01000  00  0000  151</t>
  </si>
  <si>
    <t>000  2  02  01001  00  0000  151</t>
  </si>
  <si>
    <t>000  2  02  01001  10  0000  151</t>
  </si>
  <si>
    <t>000  2  02  03000  00  0000  151</t>
  </si>
  <si>
    <t>000  2  02  03015  00  0000  151</t>
  </si>
  <si>
    <t>000  2  02  03015  10  0000  151</t>
  </si>
  <si>
    <t>000  2  02  03024  00  0000  151</t>
  </si>
  <si>
    <t>000  2  02  03024  10  0000  151</t>
  </si>
  <si>
    <t>000  2  02  04000  00  0000  151</t>
  </si>
  <si>
    <t>000  2  02  04999  00  0000  151</t>
  </si>
  <si>
    <t>000  2  02  04999  10  0000  151</t>
  </si>
  <si>
    <t xml:space="preserve">                                   3. Источники финансирования дефицита бюджета</t>
  </si>
  <si>
    <t>000  1  01  02010  01  0000  110</t>
  </si>
  <si>
    <t>Резервные средства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</si>
  <si>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(муниципальных)услуг (выполнение работ)</t>
  </si>
  <si>
    <t>Субвенции местным бюджетам на выполнение передаваемых полномочий субъектов Российской Федерации</t>
  </si>
  <si>
    <t>Дорожное хозяйство (дорожные фонды)</t>
  </si>
  <si>
    <t>в том числе:                                                        НАЛОГОВЫЕ И НЕНАЛОГОВЫЕ ДОХОДЫ</t>
  </si>
  <si>
    <t>сельское поселение"</t>
  </si>
  <si>
    <t>000  1  16  00000  00  0000  000</t>
  </si>
  <si>
    <t>ШТРАФЫ, САНКЦИИ, ВОЗМЕЩЕНИЕ УЩЕРБА</t>
  </si>
  <si>
    <t>Другие общегосударственные вопросы</t>
  </si>
  <si>
    <t>Культура, кинематография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</si>
  <si>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</si>
  <si>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</si>
  <si>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000  1  03  00000  00  0000  000</t>
  </si>
  <si>
    <t>НАЛОГИ НА ТОВАРЫ (РАБОТЫ, УСЛУГИ), РЕАЛИЗУЕМЫЕ НА ТЕРРИТОРИИ РОССИЙСКОЙ ФЕДЕРАЦИИ</t>
  </si>
  <si>
    <t>Акцизы по подакцизным товарам (продукции), производимым на территории Российской Федерации</t>
  </si>
  <si>
    <t>000  1  03  02000  01  0000  110</t>
  </si>
  <si>
    <t>000  1  03  02230  01  0000  110</t>
  </si>
  <si>
    <t>000  1  03  02240  01  0000  110</t>
  </si>
  <si>
    <t>000  1  03  02250  01  0000  110</t>
  </si>
  <si>
    <t>000  1  03  02260  01  0000  110</t>
  </si>
  <si>
    <t>000  1  05  03000  01  0000  110</t>
  </si>
  <si>
    <t>Единый сельскохозяйственный налог</t>
  </si>
  <si>
    <t>000  1  05  03010  01  0000  110</t>
  </si>
  <si>
    <t>Глава Михайловского сельского поселения</t>
  </si>
  <si>
    <t>Иные выплаты персоналу государственных (муниципальных) органов, за исключением фонда оплаты труда</t>
  </si>
  <si>
    <t>Межбюджетные трансферты, перечисляемые из бюджета поселения бюджету Красносулинского района и направляемые на финансирование расходов, связанных с передачей осуществления части полномочий органа местного самоуправления муниципального образования "Красносулинский район" в рамках подпрограммы "Нормативно-методическое обеспечение и организация бюджетного процесса" муниципальной программы Михайловского сельского поселения "Управление муниципальными финансами"</t>
  </si>
  <si>
    <t>Резервный фонд Администрации Михайловского сельского поселения на финансовое обеспечение непредвиденных расходов в рамках непрограммных расходов органа местного самоуправления Михайловского сельского поселения</t>
  </si>
  <si>
    <t>Реализация направления расходов в рамках подпрограммы  "Нормативно-методическое обеспечение и организация бюджетного процесса" муниципальной программы Михайловского сельского поселения "Управление муниципальными финансами"</t>
  </si>
  <si>
    <t>Мероприятия по повышению профессиональной компетенции кадров муниципального управления в рамках подпрограммы "Развитие муниципального управления и муниципальной службы в Михайловском сельском поселении" муниципальной программы Михайловского сельского поселения "Муниципальная политика"</t>
  </si>
  <si>
    <t xml:space="preserve">Подпрограмма "Обеспечение реализации муниципальной программы Михайловского сельского поселения "Муниципальная политика" </t>
  </si>
  <si>
    <t xml:space="preserve">Официальная публикация нормативно-правовых актов, проектов правовых актов и иных информационных материалов Администрации Михайловского сельского поселения в средствах массовой информации в рамках подпрограммы "Обеспечение реализации муниципальной программы Михайловского сельского поселения "Муниципальная политика" </t>
  </si>
  <si>
    <t>Мероприятия по повышению уровня пожарной безопасности населения и территории поселения в рамках подпрограммы "Пожарная безопасность" муниципальной программы Михайловского сельского поселения "Защита населения и территории от чрезвычайных ситуаций, обеспечение пожарной безопасности и безопасности людей на водных объектах"</t>
  </si>
  <si>
    <t>Межбюджетные трансферты, перечисляемые из бюджета поселения бюджету Красносулинского района и направляемые на финансирование расходов, связанных с передачей осуществления части полномочий органа местного самоуправления поселения органам местного самоуправления муниципального образования "Красносулинский район"в рамках подпрограммы  "Защита от чрезвычайных ситуаций" муниципальной программы Михайловского сельского поселения "Защита населения и территории от чрезвычайных ситуаций, обеспечение пожарной безопасности и безопасности людей на водных объектах"</t>
  </si>
  <si>
    <t>Мероприятия по содержанию и ремонту объектов коммунального хозяйства в рамках подпрограммы  "Развитие жилищно-коммунального хозяйства Михайловского сельского поселения" муниципальной программы Михайловского сельского поселения  "Благоустройство территории и жилищно-коммунальное хозяйство"</t>
  </si>
  <si>
    <t>Мероприятия по организации уличного освещения, содержания и ремонта объектов уличного освещения в рамках подпрограммы "Благоустройство территории Михайловского сельского поселения" муниципальной программы Михайловского сельского поселения  "Благоустройство территории и жилищно-коммунальное хозяйство"</t>
  </si>
  <si>
    <t>Реализация направления расходов в рамках подпрограммы   "Благоустройство территории Михайловского сельского поселения" муниципальной программы Михайловского сельского поселения  "Благоустройство территории и жилищно-коммунальное хозяйство"</t>
  </si>
  <si>
    <t>Расходы на организацию спортивно-массовых мероприятий в рамках подпрограммы "Развитие спортивной и физкультурно-оздоровительной деятельности" муниципальной программы Михайловского сельского поселения "Развитие физической культуры и спорта"</t>
  </si>
  <si>
    <t>Мероприятия по содержанию автомобильных дорог общего пользования местного значения и искусственных сооружений на них в рамках подпрограммы  "Развитие транспортной инфраструктуры Михайловского сельского поселения" муниципальной программы Михайловского сельского поселения "Развитие транспортной системы"</t>
  </si>
  <si>
    <t xml:space="preserve">Подпрограмма "Нормативно-методическое обеспечение и организация бюджетного процесса" </t>
  </si>
  <si>
    <t xml:space="preserve">Подпрограмма "Пожарная безопасность" </t>
  </si>
  <si>
    <t xml:space="preserve">Подпрограмма "Защита от чрезвычайных ситуаций" </t>
  </si>
  <si>
    <t xml:space="preserve">Подпрограмма "Развитие транспортной инфраструктуры Михайловского сельского поселения" </t>
  </si>
  <si>
    <t xml:space="preserve">Подпрограмма "Повышение безопасности дорожного движения на территории Михайловского сельского поселения" </t>
  </si>
  <si>
    <t>Жилищное хозяйство</t>
  </si>
  <si>
    <t xml:space="preserve">Подпрограмма "Развитие жилищно-коммунального хозяйства Михайловского сельского поселения" </t>
  </si>
  <si>
    <t>Прочая закупка товаров, работ и услуг для обеспечения государственных (муниципальных) нужд</t>
  </si>
  <si>
    <t xml:space="preserve">Подпрограмма "Благоустройство территории Михайловского сельского поселения" </t>
  </si>
  <si>
    <t>Мероприятия по содержанию и ремонту объектов благоустройства и мест общего пользования в рамках подпрограммы  "Благоустройство территории Михайловского сельского поселения" муниципальной программы Михайловского сельского поселения  "Благоустройство территории и жилищно-коммунальное хозяйство"</t>
  </si>
  <si>
    <t xml:space="preserve">Подпрограмма "Развитие библиотечного дела" </t>
  </si>
  <si>
    <t xml:space="preserve">Подпрограмма "Развитие культурно-досуговой деятельности" </t>
  </si>
  <si>
    <t xml:space="preserve">Подпрограмма "Развитие спортивной и физкультурно-оздоровительной деятельности" </t>
  </si>
  <si>
    <t xml:space="preserve">Подпрограмма "Обеспечение безопасности на водных объектах"  </t>
  </si>
  <si>
    <t>Мероприятия по предупреждению происшествий на водных объектах в рамках подпрограммы  "Обеспечение безопасности на водных объектах"  муниципальной программы Михайловского сельского поселения "Защита населения и территории от чрезвычайных ситуаций, обеспечение пожарной безопасности и безопасности людей на водных объектах"</t>
  </si>
  <si>
    <t>Иные мероприятия в сфере дорожного хозяйства в рамках подпрограммы  "Развитие транспортной инфраструктуры Михайловского сельского поселения" муниципальной программы Михайловского сельского поселения "Развитие транспортной системы"</t>
  </si>
  <si>
    <t>Софинансирование расходов на ремонт и  содержание автомобильных дорог общего пользования местного значения в рамках подпрограммы  "Развитие транспортной инфраструктуры Михайловского сельского поселения" муниципальной программы Михайловского сельского поселения "Развитие транспортной системы"</t>
  </si>
  <si>
    <t>Расходы на ремонт и содержание автомобильных дорог общего пользования местного значения в рамках подпрограммы  "Развитие транспортной инфраструктуры Михайловского сельского поселения" муниципальной программы Михайловского сельского поселения "Развитие транспортной системы"</t>
  </si>
  <si>
    <t>Мероприятия по организации дорожного движения в рамках подпрограммы "Повышение безопасности дорожного движения на территории Михайловского сельского поселения" муниципальной программы Михайловского сельского поселения "Развитие транспортной системы"</t>
  </si>
  <si>
    <t>Мероприятия по уборке мусора и несанкционированных свалок, создание условий для организации централизованного сбора и вывоза твердых бытовых отходов в рамках подпрограммы  "Благоустройство территории Михайловского сельского поселения" муниципальной программы Михайловского сельского поселения  "Благоустройство территории и жилищно-коммунальное хозяйство"</t>
  </si>
  <si>
    <t>Администрация Михайловского сельского поселения</t>
  </si>
  <si>
    <t>Финансовое обеспечение непредвиденных расходов</t>
  </si>
  <si>
    <t>Уплата налога на имущество организаций и земельного налога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</si>
  <si>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</si>
  <si>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000  1  11  05070  00  0000  120</t>
  </si>
  <si>
    <t>000  1  11  05075  10  0000  120</t>
  </si>
  <si>
    <t xml:space="preserve">                      Форма по ОКУД</t>
  </si>
  <si>
    <t>Взносы "Ростовскому областному фонду содействия капитальному ремонту" на капитальный ремонт общего имущества многоквартирных домов в рамках подпрограммы  "Развитие жилищно-коммунального хозяйства Михайловского сельского поселения" муниципальной программы Михайловского сельского поселения  "Благоустройство территории и жилищно-коммунальное хозяйство"</t>
  </si>
  <si>
    <t xml:space="preserve">    по ОКТМО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</si>
  <si>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</si>
  <si>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Земельный налог с организаций</t>
  </si>
  <si>
    <t>000  1  06  06033  10  0000  110</t>
  </si>
  <si>
    <t>Земельный налог с организаций, обладающих земельным участком,  расположенным в границах  сельских поселений</t>
  </si>
  <si>
    <t>000  1  06  06040  00  0000  110</t>
  </si>
  <si>
    <t>Земельный налог с физических лиц</t>
  </si>
  <si>
    <t>000  1  06  06043  10  0000  110</t>
  </si>
  <si>
    <t>Земельный налог с физических лиц, обладающих земельным участком, расположенным в границах сельских поселений</t>
  </si>
  <si>
    <t>Прочие межбюджетные трансферты, передаваемые бюджетам сельских поселений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</si>
  <si>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</si>
  <si>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Дотации бюджетам сельских поселений на выравнивание бюджетной обеспеченности</t>
  </si>
  <si>
    <t xml:space="preserve">Уплата иных платежей </t>
  </si>
  <si>
    <t>000  1  01  02030  01  0000  110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</si>
  <si>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</si>
  <si>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Субвенции бюджетам сельских поселений на выполнение передаваемых полномочий субъектов Российской Федерации</t>
  </si>
  <si>
    <t>Доходы от сдачи в аренду имущества, составляющего казну сельских поселений (за исключением земельных участков)</t>
  </si>
  <si>
    <r>
      <t xml:space="preserve">финансового органа            </t>
    </r>
    <r>
      <rPr>
        <u/>
        <sz val="9"/>
        <rFont val="Times New Roman"/>
        <family val="1"/>
        <charset val="204"/>
      </rPr>
      <t xml:space="preserve"> </t>
    </r>
    <r>
      <rPr>
        <b/>
        <u/>
        <sz val="9"/>
        <rFont val="Times New Roman"/>
        <family val="1"/>
        <charset val="204"/>
      </rPr>
      <t>Администрация Михайловского сельского поселения</t>
    </r>
  </si>
  <si>
    <r>
      <t xml:space="preserve">Наименование публично-правового образования   </t>
    </r>
    <r>
      <rPr>
        <b/>
        <u/>
        <sz val="9"/>
        <rFont val="Times New Roman"/>
        <family val="1"/>
        <charset val="204"/>
      </rPr>
      <t xml:space="preserve">Муниципальное образование   "Михайловское                                                             </t>
    </r>
  </si>
  <si>
    <t>Периодичность: месячная, квартальная, годовая</t>
  </si>
  <si>
    <t xml:space="preserve">  Глава по БК</t>
  </si>
  <si>
    <t>000  1  06  06030  00  0000  110</t>
  </si>
  <si>
    <t xml:space="preserve">Оценка муниципального имущества, признание прав и регулирование отношений по муниципальной собственности Михайловского сельского поселения по иным непрограммным расходам в рамках непрограммных расходов органа местного самоуправления Михайловского сельского поселения </t>
  </si>
  <si>
    <t>Национальная экономика</t>
  </si>
  <si>
    <t>Уплата прочих налогов, сборов</t>
  </si>
  <si>
    <t xml:space="preserve">Уплата прочих налогов, сборов </t>
  </si>
  <si>
    <r>
      <t xml:space="preserve">Расходы на осуществление </t>
    </r>
    <r>
      <rPr>
        <sz val="8"/>
        <rFont val="Arial Cyr"/>
        <family val="2"/>
        <charset val="204"/>
      </rPr>
      <t>первичного воинского учета на территориях, где отсутствуют военные комиссариаты по иным непраграммным расходам в рамках непрограммных расходов органа местного самоуправления Михайловского сельского поселения</t>
    </r>
  </si>
  <si>
    <t>в ред. Приказа Минфина России от 19.12.2014 № 157н)</t>
  </si>
  <si>
    <t xml:space="preserve"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</t>
  </si>
  <si>
    <t xml:space="preserve"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</t>
  </si>
  <si>
    <t xml:space="preserve"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</t>
  </si>
  <si>
    <t xml:space="preserve"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 </t>
  </si>
  <si>
    <t>951 01  00  00  00  00  0000  000</t>
  </si>
  <si>
    <t>Изменение остатков средств на счетах по учету средств бюджетов</t>
  </si>
  <si>
    <t>Прочие поступления от денежных взысканий (штрафов) и иных сумм в возмещение ущерба</t>
  </si>
  <si>
    <t>000  1  16  90000  00  0000  140</t>
  </si>
  <si>
    <t>Прочие поступления от денежных взысканий (штрафов) и иных сумм в возмещение ущерба, зачисляемые в бюджеты сельских поселений</t>
  </si>
  <si>
    <t>000  1  16  90050  10  0000  140</t>
  </si>
  <si>
    <t>Обеспечение функционирования Главы Михайловского сельского поселения</t>
  </si>
  <si>
    <t xml:space="preserve">Расходы на выплаты по оплате труда работников органа местного самоуправления Михайловского сельского поселения по Главе Михайловского сельского поселения в рамках обеспечения функционирования Главы Михайловского сельского поселения </t>
  </si>
  <si>
    <t xml:space="preserve">Фонд оплаты труда государственных (муниципальных) органов </t>
  </si>
  <si>
    <t xml:space="preserve">951 0000 0000000000 000 </t>
  </si>
  <si>
    <t xml:space="preserve">951 0100 0000000000 000 </t>
  </si>
  <si>
    <t xml:space="preserve">951 0102 0000000000 000 </t>
  </si>
  <si>
    <t xml:space="preserve">951 0102 8800000000 000 </t>
  </si>
  <si>
    <t xml:space="preserve">951 0102 8810000000 000 </t>
  </si>
  <si>
    <t xml:space="preserve">951 0102 8810000110 000 </t>
  </si>
  <si>
    <t xml:space="preserve">951 0102 8810000110 121 </t>
  </si>
  <si>
    <t xml:space="preserve">951 0102 8810000110 122 </t>
  </si>
  <si>
    <t xml:space="preserve">951 0102 8810000110 129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</si>
  <si>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</si>
  <si>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951 0104 0000000000 000 </t>
  </si>
  <si>
    <t xml:space="preserve">951 0104 0100000000 000 </t>
  </si>
  <si>
    <t>Муниципальная программа Михайловского сельского поселения "Управление муниципальными финансами"</t>
  </si>
  <si>
    <t xml:space="preserve">951 0104 0120000000 000 </t>
  </si>
  <si>
    <t xml:space="preserve">951 0104 0120000110 121 </t>
  </si>
  <si>
    <t>Фонд оплаты труда государственных (муниципальных) органов</t>
  </si>
  <si>
    <t xml:space="preserve">951 0104 0120000110 122 </t>
  </si>
  <si>
    <t xml:space="preserve">951 0104 0120000110 129 </t>
  </si>
  <si>
    <t>951 0104 0120000190 000</t>
  </si>
  <si>
    <t xml:space="preserve">951 0104 0120000110 000 </t>
  </si>
  <si>
    <t>Расходы на выплаты по оплате труда работников органа местного самоуправления Михайловского сельского поселения в рамках подпрограммы  "Нормативно-методическое обеспечение и организация бюджетного процесса" муниципальной программы Михайловского сельского поселения "Управление муниципальными финансами"</t>
  </si>
  <si>
    <t>Расходы на обеспечение функций органа местного самоуправления Михайловского сельского поселения в рамках подпрограммы  "Нормативно-методическое обеспечение и организация бюджетного процесса" муниципальной программы Михайловского сельского поселения "Управление муниципальными финансами"</t>
  </si>
  <si>
    <t xml:space="preserve">951 0104 0120000190 244 </t>
  </si>
  <si>
    <t xml:space="preserve">951 0104 9900000000 000 </t>
  </si>
  <si>
    <t xml:space="preserve">951 0104 9990072390 000 </t>
  </si>
  <si>
    <t>Расходы на осуществление полномочий по определению в соответствии с частью 1 статьи 11.2 Областного закона от 25 октября 2002 года № 273-ЗС "Об административных правонарушениях" перечня должностных лиц, уполномоченных составлять протоколы об административных правонарушениях по иным непрограммным расходам в рамках непрограммных расходов органа местного самоуправления Михайловского сельского поселения</t>
  </si>
  <si>
    <t xml:space="preserve">951 0104 9990072390 244 </t>
  </si>
  <si>
    <t>Иные непрограммные расходы</t>
  </si>
  <si>
    <t xml:space="preserve">951 0104 9990000000 000 </t>
  </si>
  <si>
    <t xml:space="preserve">951 0111 0000000000 000 </t>
  </si>
  <si>
    <t xml:space="preserve">951 0111 9900000000 000 </t>
  </si>
  <si>
    <t>Непрограммные расходы органа местного самоуправления Михайловского сельского поселения</t>
  </si>
  <si>
    <t xml:space="preserve">951 0111 9910090100 000 </t>
  </si>
  <si>
    <t xml:space="preserve">951 0111 9910000000 000 </t>
  </si>
  <si>
    <t xml:space="preserve">951 0111 9910090100 870 </t>
  </si>
  <si>
    <t xml:space="preserve">951 0113 0000000000 000 </t>
  </si>
  <si>
    <t xml:space="preserve">951 0113 0100000000 000 </t>
  </si>
  <si>
    <t xml:space="preserve">951 0113 0120000000 000 </t>
  </si>
  <si>
    <t xml:space="preserve">951 0113 0120085010 000 </t>
  </si>
  <si>
    <t xml:space="preserve">951 0113 0120085010 540 </t>
  </si>
  <si>
    <t xml:space="preserve">951 0113 0120099999 000 </t>
  </si>
  <si>
    <t xml:space="preserve">951 0113 0120099999 851 </t>
  </si>
  <si>
    <t xml:space="preserve">951 0113 0120099999 852 </t>
  </si>
  <si>
    <t xml:space="preserve">951 0113 0200000000 000 </t>
  </si>
  <si>
    <t>Муниципальная программа Михайловского сельского поселения "Муниципальная политика"</t>
  </si>
  <si>
    <t xml:space="preserve">Подпрограмма "Развитие муниципального управления и муниципальной службы в Михайловском сельском поселении" </t>
  </si>
  <si>
    <t xml:space="preserve">951 0113 0210000000 000 </t>
  </si>
  <si>
    <t xml:space="preserve">951 0113 0210020010 000 </t>
  </si>
  <si>
    <t xml:space="preserve">951 0113 0210020010 244 </t>
  </si>
  <si>
    <t>951 0113 0210020290 000</t>
  </si>
  <si>
    <t>951 0113 0210020290 853</t>
  </si>
  <si>
    <t>Взносы в Ассоциацию "Совет муниципальных образований Ростовской области" в рамках подпрограммы "Развитие муниципального управления и муниципальной службы в Михайловском сельском поселении" муниципальной программы Михайловского сельского поселения "Муниципальная политика"</t>
  </si>
  <si>
    <t xml:space="preserve">951 0113 0220000000 000 </t>
  </si>
  <si>
    <t xml:space="preserve">951 0113 0220020020 000 </t>
  </si>
  <si>
    <t xml:space="preserve">951 0113 0220020020 244 </t>
  </si>
  <si>
    <t xml:space="preserve">951 0113 9900000000 000 </t>
  </si>
  <si>
    <t xml:space="preserve">951 0113 9990000000 000 </t>
  </si>
  <si>
    <t xml:space="preserve">951 0113 9990020210 000 </t>
  </si>
  <si>
    <t xml:space="preserve">951 0113 9990020210 244 </t>
  </si>
  <si>
    <t xml:space="preserve">951 0200 0000000000 000 </t>
  </si>
  <si>
    <t xml:space="preserve">951 0203 0000000000 000 </t>
  </si>
  <si>
    <t xml:space="preserve">951 0203 9900000000 000 </t>
  </si>
  <si>
    <t xml:space="preserve">951 0203 9990000000 000 </t>
  </si>
  <si>
    <t>951 0203 9990051180 000</t>
  </si>
  <si>
    <t>951 0203 9990051180 121</t>
  </si>
  <si>
    <t>951 0203 9990051180 129</t>
  </si>
  <si>
    <t>951 0203 9990051180 244</t>
  </si>
  <si>
    <t xml:space="preserve">951 0300 0000000000 000 </t>
  </si>
  <si>
    <t>951 0309 0000000000 000</t>
  </si>
  <si>
    <t xml:space="preserve">951 0309 0300000000 000 </t>
  </si>
  <si>
    <t>Муниципальная программа Михайловского сельского поселения "Защита населения и территории от чрезвычайных ситуаций, обеспечение пожарной безопасности и безопасности людей на водных объектах"</t>
  </si>
  <si>
    <t xml:space="preserve">951 0309 0310000000 000 </t>
  </si>
  <si>
    <t>951 0309 0310020030 000</t>
  </si>
  <si>
    <t>951 0309 0310020030 244</t>
  </si>
  <si>
    <t>951 0309 0320000000 000</t>
  </si>
  <si>
    <t xml:space="preserve">951 0309 0320085010 000 </t>
  </si>
  <si>
    <t>951 0309 0320085010 540</t>
  </si>
  <si>
    <t>951 0309 0330000000 000</t>
  </si>
  <si>
    <t xml:space="preserve">951 0309 0330020050 000 </t>
  </si>
  <si>
    <t>951 0309 0330020050 244</t>
  </si>
  <si>
    <t>951 0400 0000000000 000</t>
  </si>
  <si>
    <t>951 0409 0000000000 000</t>
  </si>
  <si>
    <t xml:space="preserve">951 0409 0400000000 000 </t>
  </si>
  <si>
    <t>Муниципальная программа Михайловского сельского поселения "Развитие транспортной системы"</t>
  </si>
  <si>
    <t xml:space="preserve">951 0409 0410000000 000 </t>
  </si>
  <si>
    <t>951 0409 0410020060 000</t>
  </si>
  <si>
    <t>951 0409 0410020060 244</t>
  </si>
  <si>
    <t>951 0409 0410020070 000</t>
  </si>
  <si>
    <t>951 0409 0410020070 244</t>
  </si>
  <si>
    <t xml:space="preserve">951 0409 0410073510 000 </t>
  </si>
  <si>
    <t>951 0409 0410073510 244</t>
  </si>
  <si>
    <t>951 0409 0420020080 000</t>
  </si>
  <si>
    <t xml:space="preserve">951 0409 0420020080 244 </t>
  </si>
  <si>
    <t xml:space="preserve">951 0500 0000000000 000 </t>
  </si>
  <si>
    <t xml:space="preserve">951 0501 0000000000 000 </t>
  </si>
  <si>
    <t xml:space="preserve">951 0501 0500000000 000 </t>
  </si>
  <si>
    <t>Муниципальная программа Михайловского сельского поселения "Благоустройство территории и жилищно-коммунальное хозяйство"</t>
  </si>
  <si>
    <t xml:space="preserve">951 0501 0510000000 000 </t>
  </si>
  <si>
    <t>951 0501 0510020250 000</t>
  </si>
  <si>
    <t>951 0501 0510020250 244</t>
  </si>
  <si>
    <t>951 0502 0000000000 000</t>
  </si>
  <si>
    <t>951 0502 0500000000 000</t>
  </si>
  <si>
    <t>951 0502 0510000000 000</t>
  </si>
  <si>
    <t>951 0502 0510020090 000</t>
  </si>
  <si>
    <t xml:space="preserve">951 0502 0510020090 244 </t>
  </si>
  <si>
    <t xml:space="preserve">951 0503 0500000000 000 </t>
  </si>
  <si>
    <t xml:space="preserve">951 0503 0000000000 000 </t>
  </si>
  <si>
    <t>951 0503 0520000000 000</t>
  </si>
  <si>
    <t>951 0503 0520020100 000</t>
  </si>
  <si>
    <t xml:space="preserve">951 0503 0520020100 244 </t>
  </si>
  <si>
    <t>951 0503 0520020120 000</t>
  </si>
  <si>
    <t xml:space="preserve">951 0503 0520020120 244 </t>
  </si>
  <si>
    <t xml:space="preserve">951 0503 0520020130 000 </t>
  </si>
  <si>
    <t>951 0503 0520020130 244</t>
  </si>
  <si>
    <t>951 0503 0520099999 000</t>
  </si>
  <si>
    <t>951 0503 0520099999 851</t>
  </si>
  <si>
    <t>951 0503 0520099999 852</t>
  </si>
  <si>
    <t xml:space="preserve">951 0800 0000000000 000 </t>
  </si>
  <si>
    <t xml:space="preserve">951 0801 0000000000 000 </t>
  </si>
  <si>
    <t xml:space="preserve">951 0801 0600000000 000 </t>
  </si>
  <si>
    <t>Муниципальная программа Михайловского сельского поселения "Развитие культуры"</t>
  </si>
  <si>
    <t xml:space="preserve">951 0801 0610000000 000 </t>
  </si>
  <si>
    <t>951 0801 0610000590 611</t>
  </si>
  <si>
    <t>951 0801 0610000590 000</t>
  </si>
  <si>
    <t>Расходы на обеспечение деятельности (оказание услуг) муниципальных учреждений Михайловского сельского поселения в рамках подпрограммы "Развитие библиотечного дела" муниципальной программы Михайловского сельского поселения "Развитие культуры"</t>
  </si>
  <si>
    <t>951 0801 0620000000 000</t>
  </si>
  <si>
    <t>951 0801 0620000590 611</t>
  </si>
  <si>
    <t>Расходы на обеспечение деятельности (оказание услуг) муниципальных учреждений Михайловского сельского поселения в рамках подпрограммы "Развитие культурно-досуговой деятельности" муниципальной программы Михайловского сельского поселения "Развитие культуры"</t>
  </si>
  <si>
    <t>951 0801 0620000590 000</t>
  </si>
  <si>
    <t xml:space="preserve">951 1100 0000000000 000 </t>
  </si>
  <si>
    <t xml:space="preserve">951 1102 0000000000 000 </t>
  </si>
  <si>
    <t xml:space="preserve">951 1102 0700000000 000 </t>
  </si>
  <si>
    <t>Муниципальная программа Михайловского сельского поселения "Развитие физической культуры и спорта"</t>
  </si>
  <si>
    <t xml:space="preserve">951 1102 0710000000 000 </t>
  </si>
  <si>
    <t xml:space="preserve">951 1102 0710020140 000 </t>
  </si>
  <si>
    <t xml:space="preserve">951 1102 0710020140 244 </t>
  </si>
  <si>
    <t>951 0409 04100S3510 244</t>
  </si>
  <si>
    <t xml:space="preserve">951 0409 0420000000 000 </t>
  </si>
  <si>
    <t>951 0501 0510020360 000</t>
  </si>
  <si>
    <t>951 0501 0510020360 244</t>
  </si>
  <si>
    <t>Мероприятия по содержанию и обслуживанию объектов жилищного хозяйства в рамках подпрограммы  "Развитие жилищно-коммунального хозяйства Михайловского сельского поселения" муниципальной программы Михайловского сельского поселения  "Благоустройство территории и жилищно-коммунальное хозяйство"</t>
  </si>
  <si>
    <t xml:space="preserve">951 1102 0710020140 123 </t>
  </si>
  <si>
    <t xml:space="preserve"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 </t>
  </si>
  <si>
    <t xml:space="preserve">951 0409 04100S3510 000 </t>
  </si>
  <si>
    <t>000  2  02  04052  00  0000  151</t>
  </si>
  <si>
    <t>000  2  02  04052  10  0000  151</t>
  </si>
  <si>
    <t>Межбюджетные трансферты, передаваемые бюджетам на государственную поддержку муниципальных учреждений культуры, находящихся на территориях сельских поселений</t>
  </si>
  <si>
    <t>Межбюджетные трансферты, передаваемые бюджетам сельских поселений на государственную поддержку муниципальных учреждений культуры, находящихся на территориях сельских поселений</t>
  </si>
  <si>
    <t xml:space="preserve">951 0113 9990020310 000 </t>
  </si>
  <si>
    <t>Расходы по созданию доступной среды инвалидам и другим маломобильным группам населения по иным непрограммным расходам в рамках непрограммных расходов органа местного самоуправления Михайловского сельского поселения</t>
  </si>
  <si>
    <t xml:space="preserve">951 0113 9990020310 244 </t>
  </si>
  <si>
    <t>951 0801 0610051470 000</t>
  </si>
  <si>
    <t>951 0801 0610051470 612</t>
  </si>
  <si>
    <t>Расходы на государственную поддержку муниципальных учреждений культуры в рамках подпрограммы "Развитие библиотечного дела" муниципальной программы Михайловского сельского поселения "Развитие культуры"</t>
  </si>
  <si>
    <t>Субсидии бюджетным учреждениям на иные цели</t>
  </si>
  <si>
    <t>951 0801 0610073850 000</t>
  </si>
  <si>
    <t>951 0801 0610073850 611</t>
  </si>
  <si>
    <t>Расходы на повышение заработной платы работникам муниципальных учреждений культуры в рамках подпрограммы "Развитие библиотечного дела" муниципальной программы Михайловского сельского поселения "Развитие культуры"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</si>
  <si>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</si>
  <si>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951 0801 06100S3850 000</t>
  </si>
  <si>
    <t>951 0801 06100S3850 611</t>
  </si>
  <si>
    <t>Софинансирование расходов на повышение заработной платы работникам муниципальных учреждений культуры в рамках подпрограммы "Развитие библиотечного дела" муниципальной программы Михайловского сельского поселения "Развитие культуры"</t>
  </si>
  <si>
    <t>951 0801 0620073850 000</t>
  </si>
  <si>
    <t>951 0801 0620073850 611</t>
  </si>
  <si>
    <t>951 0801 06200S3850 000</t>
  </si>
  <si>
    <t>951 0801 06200S3850 611</t>
  </si>
  <si>
    <t>Расходы на повышение заработной платы работникам муниципальных учреждений культуры в рамках подпрограммы  "Развитие культурно-досуговой деятельности" муниципальной программы Михайловского сельского поселения "Развитие культуры"</t>
  </si>
  <si>
    <t>Софинансирование расходов на повышение заработной платы работникам муниципальных учреждений культуры в рамках подпрограммы "Развитие культурно-досуговой деятельности" муниципальной программы Михайловского сельского поселения "Развитие культуры"</t>
  </si>
  <si>
    <r>
      <t xml:space="preserve">                 </t>
    </r>
    <r>
      <rPr>
        <u/>
        <sz val="8"/>
        <rFont val="Arial Cyr"/>
        <charset val="204"/>
      </rPr>
      <t>на 1 сентября  2016 г</t>
    </r>
    <r>
      <rPr>
        <sz val="8"/>
        <rFont val="Arial Cyr"/>
        <family val="2"/>
        <charset val="204"/>
      </rPr>
      <t>.</t>
    </r>
  </si>
  <si>
    <t>" 12 "  сентября   2016г.</t>
  </si>
</sst>
</file>

<file path=xl/styles.xml><?xml version="1.0" encoding="utf-8"?>
<styleSheet xmlns="http://schemas.openxmlformats.org/spreadsheetml/2006/main">
  <fonts count="38">
    <font>
      <sz val="10"/>
      <name val="Arial Cyr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8"/>
      <name val="Arial Cyr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2"/>
      <name val="Arial Cyr"/>
      <family val="2"/>
      <charset val="204"/>
    </font>
    <font>
      <sz val="8"/>
      <color indexed="8"/>
      <name val="Arial Cyr"/>
      <family val="2"/>
      <charset val="204"/>
    </font>
    <font>
      <sz val="8"/>
      <name val="Arial"/>
      <family val="2"/>
      <charset val="204"/>
    </font>
    <font>
      <b/>
      <sz val="10"/>
      <name val="Arial Cyr"/>
      <family val="2"/>
      <charset val="204"/>
    </font>
    <font>
      <i/>
      <sz val="8"/>
      <name val="Arial Cyr"/>
      <family val="2"/>
      <charset val="204"/>
    </font>
    <font>
      <sz val="10"/>
      <name val="Arial Cyr"/>
      <family val="2"/>
      <charset val="204"/>
    </font>
    <font>
      <u/>
      <sz val="8"/>
      <name val="Arial Cyr"/>
      <charset val="204"/>
    </font>
    <font>
      <sz val="8"/>
      <name val="Arial Cyr"/>
      <charset val="204"/>
    </font>
    <font>
      <u/>
      <sz val="10"/>
      <name val="Arial Cyr"/>
      <charset val="204"/>
    </font>
    <font>
      <u/>
      <sz val="10"/>
      <name val="Arial Cyr"/>
      <family val="2"/>
      <charset val="204"/>
    </font>
    <font>
      <sz val="8"/>
      <name val="Berlin Sans FB"/>
      <family val="2"/>
    </font>
    <font>
      <sz val="8"/>
      <name val="Arial Rounded MT Bold"/>
      <family val="2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u/>
      <sz val="9"/>
      <name val="Times New Roman"/>
      <family val="1"/>
      <charset val="204"/>
    </font>
    <font>
      <b/>
      <u/>
      <sz val="9"/>
      <name val="Times New Roman"/>
      <family val="1"/>
      <charset val="204"/>
    </font>
    <font>
      <b/>
      <sz val="11"/>
      <name val="Times New Roman"/>
      <family val="1"/>
      <charset val="204"/>
    </font>
    <font>
      <u/>
      <sz val="10"/>
      <name val="Times New Roman"/>
      <family val="1"/>
      <charset val="204"/>
    </font>
    <font>
      <sz val="7"/>
      <name val="Arial"/>
      <family val="2"/>
      <charset val="204"/>
    </font>
  </fonts>
  <fills count="26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</fills>
  <borders count="8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</borders>
  <cellStyleXfs count="45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7" borderId="1" applyNumberFormat="0" applyAlignment="0" applyProtection="0"/>
    <xf numFmtId="0" fontId="4" fillId="20" borderId="2" applyNumberFormat="0" applyAlignment="0" applyProtection="0"/>
    <xf numFmtId="0" fontId="5" fillId="20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21" borderId="7" applyNumberFormat="0" applyAlignment="0" applyProtection="0"/>
    <xf numFmtId="0" fontId="11" fillId="0" borderId="0" applyNumberFormat="0" applyFill="0" applyBorder="0" applyAlignment="0" applyProtection="0"/>
    <xf numFmtId="0" fontId="12" fillId="22" borderId="0" applyNumberFormat="0" applyBorder="0" applyAlignment="0" applyProtection="0"/>
    <xf numFmtId="0" fontId="13" fillId="0" borderId="0"/>
    <xf numFmtId="0" fontId="13" fillId="0" borderId="0"/>
    <xf numFmtId="0" fontId="13" fillId="0" borderId="0"/>
    <xf numFmtId="0" fontId="14" fillId="3" borderId="0" applyNumberFormat="0" applyBorder="0" applyAlignment="0" applyProtection="0"/>
    <xf numFmtId="0" fontId="15" fillId="0" borderId="0" applyNumberFormat="0" applyFill="0" applyBorder="0" applyAlignment="0" applyProtection="0"/>
    <xf numFmtId="0" fontId="24" fillId="23" borderId="8" applyNumberFormat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4" borderId="0" applyNumberFormat="0" applyBorder="0" applyAlignment="0" applyProtection="0"/>
  </cellStyleXfs>
  <cellXfs count="221">
    <xf numFmtId="0" fontId="0" fillId="0" borderId="0" xfId="0"/>
    <xf numFmtId="0" fontId="0" fillId="0" borderId="0" xfId="0" applyAlignment="1">
      <alignment wrapText="1"/>
    </xf>
    <xf numFmtId="0" fontId="13" fillId="0" borderId="10" xfId="0" applyFont="1" applyBorder="1" applyAlignment="1">
      <alignment horizontal="center"/>
    </xf>
    <xf numFmtId="0" fontId="13" fillId="0" borderId="0" xfId="0" applyFont="1"/>
    <xf numFmtId="49" fontId="13" fillId="0" borderId="11" xfId="0" applyNumberFormat="1" applyFont="1" applyBorder="1" applyAlignment="1">
      <alignment horizontal="center"/>
    </xf>
    <xf numFmtId="0" fontId="0" fillId="0" borderId="0" xfId="0" applyAlignment="1"/>
    <xf numFmtId="14" fontId="13" fillId="0" borderId="12" xfId="0" applyNumberFormat="1" applyFont="1" applyBorder="1" applyAlignment="1">
      <alignment horizontal="center"/>
    </xf>
    <xf numFmtId="0" fontId="13" fillId="0" borderId="12" xfId="0" applyFont="1" applyBorder="1" applyAlignment="1">
      <alignment horizontal="center"/>
    </xf>
    <xf numFmtId="0" fontId="13" fillId="0" borderId="13" xfId="0" applyFont="1" applyBorder="1" applyAlignment="1">
      <alignment horizontal="center"/>
    </xf>
    <xf numFmtId="4" fontId="13" fillId="0" borderId="14" xfId="0" applyNumberFormat="1" applyFont="1" applyBorder="1" applyAlignment="1">
      <alignment horizontal="right"/>
    </xf>
    <xf numFmtId="0" fontId="0" fillId="0" borderId="0" xfId="0" applyFont="1"/>
    <xf numFmtId="49" fontId="13" fillId="0" borderId="14" xfId="37" applyNumberFormat="1" applyFont="1" applyBorder="1"/>
    <xf numFmtId="49" fontId="13" fillId="0" borderId="14" xfId="0" applyNumberFormat="1" applyFont="1" applyBorder="1"/>
    <xf numFmtId="4" fontId="13" fillId="0" borderId="14" xfId="0" applyNumberFormat="1" applyFont="1" applyFill="1" applyBorder="1" applyAlignment="1">
      <alignment horizontal="right"/>
    </xf>
    <xf numFmtId="0" fontId="0" fillId="0" borderId="0" xfId="0" applyFont="1" applyAlignment="1">
      <alignment wrapText="1"/>
    </xf>
    <xf numFmtId="49" fontId="13" fillId="0" borderId="14" xfId="0" applyNumberFormat="1" applyFont="1" applyFill="1" applyBorder="1" applyAlignment="1" applyProtection="1">
      <alignment horizontal="left"/>
      <protection locked="0"/>
    </xf>
    <xf numFmtId="4" fontId="21" fillId="0" borderId="14" xfId="0" applyNumberFormat="1" applyFont="1" applyFill="1" applyBorder="1" applyAlignment="1"/>
    <xf numFmtId="0" fontId="13" fillId="0" borderId="0" xfId="0" applyFont="1" applyFill="1"/>
    <xf numFmtId="0" fontId="13" fillId="0" borderId="15" xfId="0" applyNumberFormat="1" applyFont="1" applyBorder="1" applyAlignment="1">
      <alignment wrapText="1"/>
    </xf>
    <xf numFmtId="49" fontId="13" fillId="0" borderId="14" xfId="0" applyNumberFormat="1" applyFont="1" applyFill="1" applyBorder="1" applyAlignment="1">
      <alignment horizontal="left"/>
    </xf>
    <xf numFmtId="0" fontId="22" fillId="0" borderId="0" xfId="0" applyFont="1"/>
    <xf numFmtId="49" fontId="13" fillId="0" borderId="14" xfId="38" applyNumberFormat="1" applyFont="1" applyBorder="1" applyAlignment="1">
      <alignment horizontal="center" vertical="top" wrapText="1"/>
    </xf>
    <xf numFmtId="49" fontId="13" fillId="0" borderId="10" xfId="38" applyNumberFormat="1" applyFont="1" applyBorder="1" applyAlignment="1">
      <alignment horizontal="center" vertical="top" wrapText="1"/>
    </xf>
    <xf numFmtId="49" fontId="13" fillId="0" borderId="0" xfId="38" applyNumberFormat="1" applyFont="1" applyBorder="1" applyAlignment="1">
      <alignment horizontal="center"/>
    </xf>
    <xf numFmtId="4" fontId="13" fillId="0" borderId="16" xfId="38" applyNumberFormat="1" applyBorder="1" applyAlignment="1">
      <alignment horizontal="right"/>
    </xf>
    <xf numFmtId="4" fontId="13" fillId="0" borderId="14" xfId="38" applyNumberFormat="1" applyBorder="1" applyAlignment="1">
      <alignment horizontal="right"/>
    </xf>
    <xf numFmtId="49" fontId="13" fillId="0" borderId="14" xfId="38" applyNumberFormat="1" applyFont="1" applyBorder="1"/>
    <xf numFmtId="49" fontId="13" fillId="0" borderId="12" xfId="0" applyNumberFormat="1" applyFont="1" applyBorder="1" applyAlignment="1">
      <alignment horizontal="center"/>
    </xf>
    <xf numFmtId="0" fontId="0" fillId="0" borderId="0" xfId="0" applyFont="1" applyAlignment="1">
      <alignment horizontal="center"/>
    </xf>
    <xf numFmtId="0" fontId="13" fillId="0" borderId="0" xfId="0" applyFont="1" applyFill="1" applyAlignment="1">
      <alignment wrapText="1"/>
    </xf>
    <xf numFmtId="0" fontId="13" fillId="0" borderId="0" xfId="0" applyFont="1" applyFill="1" applyAlignment="1">
      <alignment horizontal="center"/>
    </xf>
    <xf numFmtId="4" fontId="13" fillId="0" borderId="0" xfId="0" applyNumberFormat="1" applyFont="1" applyFill="1"/>
    <xf numFmtId="49" fontId="13" fillId="0" borderId="14" xfId="0" applyNumberFormat="1" applyFont="1" applyFill="1" applyBorder="1"/>
    <xf numFmtId="4" fontId="13" fillId="0" borderId="14" xfId="0" applyNumberFormat="1" applyFont="1" applyFill="1" applyBorder="1" applyAlignment="1"/>
    <xf numFmtId="4" fontId="13" fillId="0" borderId="0" xfId="0" applyNumberFormat="1" applyFont="1" applyFill="1" applyAlignment="1">
      <alignment wrapText="1"/>
    </xf>
    <xf numFmtId="49" fontId="13" fillId="0" borderId="14" xfId="36" applyNumberFormat="1" applyFont="1" applyBorder="1"/>
    <xf numFmtId="0" fontId="23" fillId="0" borderId="0" xfId="0" applyFont="1" applyFill="1"/>
    <xf numFmtId="4" fontId="23" fillId="0" borderId="0" xfId="0" applyNumberFormat="1" applyFont="1" applyFill="1"/>
    <xf numFmtId="49" fontId="13" fillId="0" borderId="16" xfId="38" applyNumberFormat="1" applyFont="1" applyBorder="1"/>
    <xf numFmtId="49" fontId="13" fillId="0" borderId="18" xfId="38" applyNumberFormat="1" applyFont="1" applyBorder="1"/>
    <xf numFmtId="4" fontId="13" fillId="0" borderId="19" xfId="38" applyNumberFormat="1" applyBorder="1" applyAlignment="1">
      <alignment horizontal="right"/>
    </xf>
    <xf numFmtId="4" fontId="13" fillId="0" borderId="18" xfId="38" applyNumberFormat="1" applyBorder="1" applyAlignment="1">
      <alignment horizontal="right"/>
    </xf>
    <xf numFmtId="49" fontId="13" fillId="0" borderId="16" xfId="0" applyNumberFormat="1" applyFont="1" applyFill="1" applyBorder="1" applyAlignment="1">
      <alignment horizontal="left"/>
    </xf>
    <xf numFmtId="4" fontId="13" fillId="0" borderId="16" xfId="0" applyNumberFormat="1" applyFont="1" applyBorder="1" applyAlignment="1">
      <alignment horizontal="right"/>
    </xf>
    <xf numFmtId="4" fontId="13" fillId="24" borderId="19" xfId="0" applyNumberFormat="1" applyFont="1" applyFill="1" applyBorder="1" applyAlignment="1"/>
    <xf numFmtId="49" fontId="13" fillId="0" borderId="19" xfId="0" applyNumberFormat="1" applyFont="1" applyFill="1" applyBorder="1" applyAlignment="1">
      <alignment horizontal="center"/>
    </xf>
    <xf numFmtId="49" fontId="13" fillId="0" borderId="18" xfId="0" applyNumberFormat="1" applyFont="1" applyFill="1" applyBorder="1"/>
    <xf numFmtId="49" fontId="13" fillId="0" borderId="20" xfId="38" applyNumberFormat="1" applyFont="1" applyBorder="1" applyAlignment="1">
      <alignment horizontal="center"/>
    </xf>
    <xf numFmtId="4" fontId="13" fillId="0" borderId="21" xfId="38" applyNumberFormat="1" applyBorder="1" applyAlignment="1">
      <alignment horizontal="right"/>
    </xf>
    <xf numFmtId="49" fontId="13" fillId="0" borderId="19" xfId="38" applyNumberFormat="1" applyFont="1" applyBorder="1" applyAlignment="1">
      <alignment horizontal="center"/>
    </xf>
    <xf numFmtId="49" fontId="13" fillId="0" borderId="18" xfId="38" applyNumberFormat="1" applyFont="1" applyBorder="1" applyAlignment="1">
      <alignment horizontal="center"/>
    </xf>
    <xf numFmtId="4" fontId="13" fillId="0" borderId="17" xfId="38" applyNumberFormat="1" applyBorder="1" applyAlignment="1">
      <alignment horizontal="center"/>
    </xf>
    <xf numFmtId="4" fontId="13" fillId="0" borderId="18" xfId="38" applyNumberFormat="1" applyBorder="1" applyAlignment="1">
      <alignment horizontal="center"/>
    </xf>
    <xf numFmtId="4" fontId="13" fillId="0" borderId="20" xfId="38" applyNumberFormat="1" applyBorder="1" applyAlignment="1">
      <alignment horizontal="center"/>
    </xf>
    <xf numFmtId="4" fontId="13" fillId="0" borderId="0" xfId="38" applyNumberFormat="1" applyBorder="1" applyAlignment="1">
      <alignment horizontal="center"/>
    </xf>
    <xf numFmtId="4" fontId="13" fillId="0" borderId="22" xfId="38" applyNumberFormat="1" applyBorder="1" applyAlignment="1">
      <alignment horizontal="center"/>
    </xf>
    <xf numFmtId="4" fontId="13" fillId="0" borderId="23" xfId="38" applyNumberFormat="1" applyBorder="1" applyAlignment="1">
      <alignment horizontal="center"/>
    </xf>
    <xf numFmtId="49" fontId="13" fillId="0" borderId="17" xfId="38" applyNumberFormat="1" applyFont="1" applyBorder="1" applyAlignment="1">
      <alignment horizontal="center"/>
    </xf>
    <xf numFmtId="4" fontId="13" fillId="0" borderId="19" xfId="38" applyNumberFormat="1" applyBorder="1" applyAlignment="1">
      <alignment horizontal="center"/>
    </xf>
    <xf numFmtId="49" fontId="13" fillId="0" borderId="10" xfId="0" applyNumberFormat="1" applyFont="1" applyBorder="1" applyAlignment="1">
      <alignment horizontal="center" vertical="top" wrapText="1"/>
    </xf>
    <xf numFmtId="49" fontId="13" fillId="0" borderId="24" xfId="0" applyNumberFormat="1" applyFont="1" applyBorder="1" applyAlignment="1">
      <alignment horizontal="center"/>
    </xf>
    <xf numFmtId="49" fontId="13" fillId="0" borderId="25" xfId="0" applyNumberFormat="1" applyFont="1" applyBorder="1" applyAlignment="1">
      <alignment horizontal="center"/>
    </xf>
    <xf numFmtId="49" fontId="13" fillId="0" borderId="26" xfId="0" applyNumberFormat="1" applyFont="1" applyBorder="1" applyAlignment="1">
      <alignment horizontal="center"/>
    </xf>
    <xf numFmtId="49" fontId="13" fillId="0" borderId="27" xfId="0" applyNumberFormat="1" applyFont="1" applyBorder="1" applyAlignment="1">
      <alignment horizontal="center"/>
    </xf>
    <xf numFmtId="49" fontId="13" fillId="0" borderId="28" xfId="0" applyNumberFormat="1" applyFont="1" applyBorder="1"/>
    <xf numFmtId="49" fontId="13" fillId="0" borderId="29" xfId="0" applyNumberFormat="1" applyFont="1" applyBorder="1" applyAlignment="1">
      <alignment horizontal="center" vertical="top" wrapText="1"/>
    </xf>
    <xf numFmtId="0" fontId="13" fillId="0" borderId="30" xfId="0" applyNumberFormat="1" applyFont="1" applyBorder="1" applyAlignment="1">
      <alignment wrapText="1"/>
    </xf>
    <xf numFmtId="0" fontId="20" fillId="0" borderId="30" xfId="0" applyFont="1" applyFill="1" applyBorder="1" applyAlignment="1">
      <alignment horizontal="left" wrapText="1"/>
    </xf>
    <xf numFmtId="0" fontId="13" fillId="0" borderId="30" xfId="37" applyNumberFormat="1" applyFont="1" applyBorder="1" applyAlignment="1">
      <alignment wrapText="1"/>
    </xf>
    <xf numFmtId="49" fontId="26" fillId="0" borderId="20" xfId="0" applyNumberFormat="1" applyFont="1" applyFill="1" applyBorder="1" applyAlignment="1">
      <alignment horizontal="center" vertical="top" wrapText="1"/>
    </xf>
    <xf numFmtId="1" fontId="13" fillId="0" borderId="31" xfId="0" applyNumberFormat="1" applyFont="1" applyFill="1" applyBorder="1" applyAlignment="1">
      <alignment horizontal="center"/>
    </xf>
    <xf numFmtId="49" fontId="13" fillId="0" borderId="32" xfId="0" applyNumberFormat="1" applyFont="1" applyFill="1" applyBorder="1" applyAlignment="1">
      <alignment horizontal="center"/>
    </xf>
    <xf numFmtId="4" fontId="13" fillId="24" borderId="32" xfId="0" applyNumberFormat="1" applyFont="1" applyFill="1" applyBorder="1" applyAlignment="1"/>
    <xf numFmtId="4" fontId="13" fillId="0" borderId="33" xfId="0" applyNumberFormat="1" applyFont="1" applyFill="1" applyBorder="1" applyAlignment="1">
      <alignment horizontal="right"/>
    </xf>
    <xf numFmtId="1" fontId="13" fillId="0" borderId="34" xfId="0" applyNumberFormat="1" applyFont="1" applyFill="1" applyBorder="1" applyAlignment="1">
      <alignment horizontal="center"/>
    </xf>
    <xf numFmtId="4" fontId="13" fillId="0" borderId="35" xfId="0" applyNumberFormat="1" applyFont="1" applyFill="1" applyBorder="1" applyAlignment="1">
      <alignment horizontal="right"/>
    </xf>
    <xf numFmtId="1" fontId="13" fillId="0" borderId="36" xfId="0" applyNumberFormat="1" applyFont="1" applyFill="1" applyBorder="1" applyAlignment="1">
      <alignment horizontal="center"/>
    </xf>
    <xf numFmtId="4" fontId="13" fillId="0" borderId="37" xfId="0" applyNumberFormat="1" applyFont="1" applyFill="1" applyBorder="1" applyAlignment="1">
      <alignment horizontal="right"/>
    </xf>
    <xf numFmtId="1" fontId="13" fillId="0" borderId="38" xfId="0" applyNumberFormat="1" applyFont="1" applyFill="1" applyBorder="1" applyAlignment="1">
      <alignment horizontal="center"/>
    </xf>
    <xf numFmtId="4" fontId="13" fillId="0" borderId="39" xfId="0" applyNumberFormat="1" applyFont="1" applyFill="1" applyBorder="1" applyAlignment="1">
      <alignment horizontal="right"/>
    </xf>
    <xf numFmtId="1" fontId="13" fillId="0" borderId="26" xfId="0" applyNumberFormat="1" applyFont="1" applyFill="1" applyBorder="1" applyAlignment="1">
      <alignment horizontal="center"/>
    </xf>
    <xf numFmtId="4" fontId="13" fillId="0" borderId="40" xfId="0" applyNumberFormat="1" applyFont="1" applyFill="1" applyBorder="1" applyAlignment="1">
      <alignment horizontal="right"/>
    </xf>
    <xf numFmtId="1" fontId="13" fillId="0" borderId="26" xfId="36" applyNumberFormat="1" applyFont="1" applyBorder="1" applyAlignment="1">
      <alignment horizontal="center"/>
    </xf>
    <xf numFmtId="1" fontId="13" fillId="0" borderId="26" xfId="0" applyNumberFormat="1" applyFont="1" applyFill="1" applyBorder="1" applyAlignment="1" applyProtection="1">
      <alignment horizontal="center"/>
      <protection locked="0"/>
    </xf>
    <xf numFmtId="1" fontId="13" fillId="0" borderId="41" xfId="0" applyNumberFormat="1" applyFont="1" applyFill="1" applyBorder="1" applyAlignment="1">
      <alignment horizontal="center"/>
    </xf>
    <xf numFmtId="49" fontId="13" fillId="0" borderId="42" xfId="0" applyNumberFormat="1" applyFont="1" applyFill="1" applyBorder="1" applyAlignment="1">
      <alignment horizontal="center"/>
    </xf>
    <xf numFmtId="4" fontId="13" fillId="0" borderId="42" xfId="0" applyNumberFormat="1" applyFont="1" applyFill="1" applyBorder="1" applyAlignment="1"/>
    <xf numFmtId="0" fontId="13" fillId="0" borderId="43" xfId="0" applyNumberFormat="1" applyFont="1" applyFill="1" applyBorder="1" applyAlignment="1">
      <alignment wrapText="1"/>
    </xf>
    <xf numFmtId="0" fontId="13" fillId="0" borderId="23" xfId="0" applyNumberFormat="1" applyFont="1" applyFill="1" applyBorder="1" applyAlignment="1">
      <alignment wrapText="1"/>
    </xf>
    <xf numFmtId="0" fontId="13" fillId="0" borderId="44" xfId="0" applyNumberFormat="1" applyFont="1" applyFill="1" applyBorder="1" applyAlignment="1">
      <alignment wrapText="1"/>
    </xf>
    <xf numFmtId="0" fontId="13" fillId="0" borderId="30" xfId="0" applyNumberFormat="1" applyFont="1" applyFill="1" applyBorder="1" applyAlignment="1">
      <alignment wrapText="1"/>
    </xf>
    <xf numFmtId="0" fontId="13" fillId="0" borderId="30" xfId="36" applyNumberFormat="1" applyFont="1" applyBorder="1" applyAlignment="1">
      <alignment wrapText="1"/>
    </xf>
    <xf numFmtId="0" fontId="13" fillId="0" borderId="30" xfId="0" applyFont="1" applyFill="1" applyBorder="1" applyAlignment="1">
      <alignment wrapText="1"/>
    </xf>
    <xf numFmtId="1" fontId="13" fillId="0" borderId="45" xfId="38" applyNumberFormat="1" applyBorder="1" applyAlignment="1">
      <alignment horizontal="center"/>
    </xf>
    <xf numFmtId="49" fontId="13" fillId="0" borderId="46" xfId="38" applyNumberFormat="1" applyFont="1" applyBorder="1" applyAlignment="1">
      <alignment horizontal="center"/>
    </xf>
    <xf numFmtId="4" fontId="13" fillId="0" borderId="46" xfId="38" applyNumberFormat="1" applyBorder="1" applyAlignment="1">
      <alignment horizontal="right"/>
    </xf>
    <xf numFmtId="1" fontId="13" fillId="0" borderId="47" xfId="38" applyNumberFormat="1" applyBorder="1" applyAlignment="1">
      <alignment horizontal="center"/>
    </xf>
    <xf numFmtId="4" fontId="13" fillId="0" borderId="48" xfId="38" applyNumberFormat="1" applyBorder="1" applyAlignment="1">
      <alignment horizontal="right"/>
    </xf>
    <xf numFmtId="1" fontId="13" fillId="0" borderId="49" xfId="38" applyNumberFormat="1" applyBorder="1" applyAlignment="1">
      <alignment horizontal="center"/>
    </xf>
    <xf numFmtId="1" fontId="13" fillId="0" borderId="50" xfId="38" applyNumberFormat="1" applyBorder="1" applyAlignment="1">
      <alignment horizontal="center"/>
    </xf>
    <xf numFmtId="4" fontId="13" fillId="0" borderId="35" xfId="38" applyNumberFormat="1" applyBorder="1" applyAlignment="1">
      <alignment horizontal="center"/>
    </xf>
    <xf numFmtId="1" fontId="13" fillId="0" borderId="51" xfId="38" applyNumberFormat="1" applyBorder="1" applyAlignment="1">
      <alignment horizontal="center"/>
    </xf>
    <xf numFmtId="1" fontId="13" fillId="0" borderId="52" xfId="38" applyNumberFormat="1" applyBorder="1" applyAlignment="1">
      <alignment horizontal="center"/>
    </xf>
    <xf numFmtId="4" fontId="13" fillId="0" borderId="53" xfId="38" applyNumberFormat="1" applyBorder="1" applyAlignment="1">
      <alignment horizontal="center"/>
    </xf>
    <xf numFmtId="4" fontId="13" fillId="0" borderId="37" xfId="38" applyNumberFormat="1" applyBorder="1" applyAlignment="1">
      <alignment horizontal="center"/>
    </xf>
    <xf numFmtId="1" fontId="13" fillId="0" borderId="36" xfId="38" applyNumberFormat="1" applyBorder="1" applyAlignment="1">
      <alignment horizontal="center"/>
    </xf>
    <xf numFmtId="1" fontId="13" fillId="0" borderId="38" xfId="38" applyNumberFormat="1" applyBorder="1" applyAlignment="1">
      <alignment horizontal="center"/>
    </xf>
    <xf numFmtId="1" fontId="13" fillId="0" borderId="26" xfId="38" applyNumberFormat="1" applyBorder="1" applyAlignment="1">
      <alignment horizontal="center"/>
    </xf>
    <xf numFmtId="1" fontId="13" fillId="0" borderId="27" xfId="38" applyNumberFormat="1" applyBorder="1" applyAlignment="1">
      <alignment horizontal="center"/>
    </xf>
    <xf numFmtId="49" fontId="13" fillId="0" borderId="28" xfId="38" applyNumberFormat="1" applyFont="1" applyBorder="1"/>
    <xf numFmtId="4" fontId="13" fillId="0" borderId="39" xfId="38" applyNumberFormat="1" applyBorder="1" applyAlignment="1">
      <alignment horizontal="center"/>
    </xf>
    <xf numFmtId="49" fontId="13" fillId="0" borderId="0" xfId="38" applyNumberFormat="1" applyFont="1" applyFill="1" applyBorder="1"/>
    <xf numFmtId="0" fontId="28" fillId="0" borderId="0" xfId="0" applyFont="1" applyAlignment="1">
      <alignment horizontal="center"/>
    </xf>
    <xf numFmtId="4" fontId="13" fillId="0" borderId="55" xfId="38" applyNumberFormat="1" applyBorder="1" applyAlignment="1">
      <alignment horizontal="center"/>
    </xf>
    <xf numFmtId="49" fontId="13" fillId="0" borderId="16" xfId="0" applyNumberFormat="1" applyFont="1" applyBorder="1"/>
    <xf numFmtId="4" fontId="13" fillId="0" borderId="56" xfId="0" applyNumberFormat="1" applyFont="1" applyFill="1" applyBorder="1" applyAlignment="1">
      <alignment horizontal="center"/>
    </xf>
    <xf numFmtId="4" fontId="13" fillId="0" borderId="20" xfId="0" applyNumberFormat="1" applyFont="1" applyFill="1" applyBorder="1" applyAlignment="1">
      <alignment horizontal="right"/>
    </xf>
    <xf numFmtId="4" fontId="13" fillId="0" borderId="43" xfId="38" applyNumberFormat="1" applyFont="1" applyBorder="1" applyAlignment="1">
      <alignment horizontal="center"/>
    </xf>
    <xf numFmtId="4" fontId="13" fillId="0" borderId="57" xfId="38" applyNumberFormat="1" applyFont="1" applyBorder="1" applyAlignment="1">
      <alignment horizontal="center"/>
    </xf>
    <xf numFmtId="4" fontId="13" fillId="0" borderId="58" xfId="38" applyNumberFormat="1" applyFont="1" applyBorder="1" applyAlignment="1">
      <alignment horizontal="center"/>
    </xf>
    <xf numFmtId="4" fontId="13" fillId="0" borderId="53" xfId="38" applyNumberFormat="1" applyFont="1" applyBorder="1" applyAlignment="1">
      <alignment horizontal="center"/>
    </xf>
    <xf numFmtId="4" fontId="13" fillId="0" borderId="28" xfId="38" applyNumberFormat="1" applyBorder="1" applyAlignment="1">
      <alignment horizontal="right"/>
    </xf>
    <xf numFmtId="4" fontId="13" fillId="0" borderId="37" xfId="38" applyNumberFormat="1" applyFont="1" applyBorder="1" applyAlignment="1">
      <alignment horizontal="center"/>
    </xf>
    <xf numFmtId="4" fontId="13" fillId="24" borderId="15" xfId="0" applyNumberFormat="1" applyFont="1" applyFill="1" applyBorder="1" applyAlignment="1">
      <alignment horizontal="right"/>
    </xf>
    <xf numFmtId="4" fontId="13" fillId="0" borderId="15" xfId="0" applyNumberFormat="1" applyFont="1" applyFill="1" applyBorder="1" applyAlignment="1">
      <alignment horizontal="right"/>
    </xf>
    <xf numFmtId="4" fontId="13" fillId="0" borderId="60" xfId="0" applyNumberFormat="1" applyFont="1" applyFill="1" applyBorder="1" applyAlignment="1">
      <alignment horizontal="right"/>
    </xf>
    <xf numFmtId="4" fontId="13" fillId="0" borderId="61" xfId="0" applyNumberFormat="1" applyFont="1" applyFill="1" applyBorder="1" applyAlignment="1">
      <alignment horizontal="right"/>
    </xf>
    <xf numFmtId="4" fontId="13" fillId="0" borderId="62" xfId="0" applyNumberFormat="1" applyFont="1" applyBorder="1" applyAlignment="1">
      <alignment horizontal="right"/>
    </xf>
    <xf numFmtId="4" fontId="13" fillId="0" borderId="20" xfId="0" applyNumberFormat="1" applyFont="1" applyBorder="1" applyAlignment="1">
      <alignment horizontal="right"/>
    </xf>
    <xf numFmtId="4" fontId="13" fillId="24" borderId="20" xfId="0" applyNumberFormat="1" applyFont="1" applyFill="1" applyBorder="1" applyAlignment="1">
      <alignment horizontal="right"/>
    </xf>
    <xf numFmtId="4" fontId="13" fillId="0" borderId="63" xfId="0" applyNumberFormat="1" applyFont="1" applyFill="1" applyBorder="1" applyAlignment="1">
      <alignment horizontal="right"/>
    </xf>
    <xf numFmtId="49" fontId="26" fillId="0" borderId="19" xfId="0" applyNumberFormat="1" applyFont="1" applyFill="1" applyBorder="1" applyAlignment="1">
      <alignment horizontal="center" vertical="top" wrapText="1"/>
    </xf>
    <xf numFmtId="4" fontId="13" fillId="0" borderId="60" xfId="0" applyNumberFormat="1" applyFont="1" applyBorder="1" applyAlignment="1">
      <alignment horizontal="right"/>
    </xf>
    <xf numFmtId="49" fontId="13" fillId="0" borderId="38" xfId="0" applyNumberFormat="1" applyFont="1" applyBorder="1" applyAlignment="1">
      <alignment horizontal="center"/>
    </xf>
    <xf numFmtId="0" fontId="13" fillId="0" borderId="64" xfId="0" applyNumberFormat="1" applyFont="1" applyBorder="1" applyAlignment="1">
      <alignment wrapText="1"/>
    </xf>
    <xf numFmtId="49" fontId="13" fillId="0" borderId="65" xfId="0" applyNumberFormat="1" applyFont="1" applyBorder="1" applyAlignment="1">
      <alignment horizontal="center"/>
    </xf>
    <xf numFmtId="49" fontId="13" fillId="0" borderId="66" xfId="0" applyNumberFormat="1" applyFont="1" applyBorder="1"/>
    <xf numFmtId="4" fontId="13" fillId="0" borderId="67" xfId="0" applyNumberFormat="1" applyFont="1" applyFill="1" applyBorder="1" applyAlignment="1">
      <alignment horizontal="right"/>
    </xf>
    <xf numFmtId="4" fontId="21" fillId="0" borderId="14" xfId="0" applyNumberFormat="1" applyFont="1" applyFill="1" applyBorder="1" applyAlignment="1">
      <alignment horizontal="right"/>
    </xf>
    <xf numFmtId="4" fontId="13" fillId="0" borderId="0" xfId="0" applyNumberFormat="1" applyFont="1"/>
    <xf numFmtId="4" fontId="21" fillId="0" borderId="10" xfId="0" applyNumberFormat="1" applyFont="1" applyFill="1" applyBorder="1" applyAlignment="1"/>
    <xf numFmtId="4" fontId="13" fillId="0" borderId="14" xfId="0" applyNumberFormat="1" applyFont="1" applyFill="1" applyBorder="1" applyAlignment="1" applyProtection="1">
      <alignment horizontal="right"/>
    </xf>
    <xf numFmtId="4" fontId="21" fillId="0" borderId="10" xfId="0" applyNumberFormat="1" applyFont="1" applyFill="1" applyBorder="1" applyAlignment="1">
      <alignment horizontal="right"/>
    </xf>
    <xf numFmtId="0" fontId="29" fillId="0" borderId="64" xfId="0" applyFont="1" applyBorder="1" applyAlignment="1">
      <alignment wrapText="1"/>
    </xf>
    <xf numFmtId="0" fontId="30" fillId="0" borderId="69" xfId="0" applyFont="1" applyBorder="1" applyAlignment="1">
      <alignment wrapText="1"/>
    </xf>
    <xf numFmtId="0" fontId="13" fillId="0" borderId="30" xfId="36" applyNumberFormat="1" applyFont="1" applyFill="1" applyBorder="1" applyAlignment="1">
      <alignment wrapText="1"/>
    </xf>
    <xf numFmtId="0" fontId="13" fillId="0" borderId="70" xfId="0" applyNumberFormat="1" applyFont="1" applyFill="1" applyBorder="1" applyAlignment="1">
      <alignment wrapText="1"/>
    </xf>
    <xf numFmtId="4" fontId="13" fillId="24" borderId="18" xfId="0" applyNumberFormat="1" applyFont="1" applyFill="1" applyBorder="1" applyAlignment="1"/>
    <xf numFmtId="49" fontId="13" fillId="0" borderId="18" xfId="0" applyNumberFormat="1" applyFont="1" applyFill="1" applyBorder="1" applyAlignment="1">
      <alignment horizontal="left"/>
    </xf>
    <xf numFmtId="4" fontId="13" fillId="0" borderId="71" xfId="0" applyNumberFormat="1" applyFont="1" applyFill="1" applyBorder="1" applyAlignment="1">
      <alignment horizontal="right"/>
    </xf>
    <xf numFmtId="4" fontId="13" fillId="0" borderId="46" xfId="0" applyNumberFormat="1" applyFont="1" applyFill="1" applyBorder="1" applyAlignment="1">
      <alignment horizontal="right"/>
    </xf>
    <xf numFmtId="4" fontId="13" fillId="0" borderId="18" xfId="0" applyNumberFormat="1" applyFont="1" applyFill="1" applyBorder="1" applyAlignment="1"/>
    <xf numFmtId="4" fontId="13" fillId="0" borderId="16" xfId="0" applyNumberFormat="1" applyFont="1" applyFill="1" applyBorder="1" applyAlignment="1">
      <alignment horizontal="right"/>
    </xf>
    <xf numFmtId="49" fontId="31" fillId="0" borderId="29" xfId="0" applyNumberFormat="1" applyFont="1" applyBorder="1" applyAlignment="1">
      <alignment horizontal="center" vertical="top" wrapText="1"/>
    </xf>
    <xf numFmtId="49" fontId="31" fillId="0" borderId="14" xfId="0" applyNumberFormat="1" applyFont="1" applyBorder="1" applyAlignment="1">
      <alignment horizontal="center" vertical="top" wrapText="1"/>
    </xf>
    <xf numFmtId="0" fontId="32" fillId="0" borderId="0" xfId="0" applyFont="1" applyAlignment="1">
      <alignment wrapText="1"/>
    </xf>
    <xf numFmtId="0" fontId="32" fillId="0" borderId="0" xfId="0" applyFont="1"/>
    <xf numFmtId="0" fontId="31" fillId="0" borderId="30" xfId="0" applyNumberFormat="1" applyFont="1" applyBorder="1" applyAlignment="1">
      <alignment wrapText="1"/>
    </xf>
    <xf numFmtId="0" fontId="35" fillId="0" borderId="0" xfId="0" applyFont="1"/>
    <xf numFmtId="0" fontId="31" fillId="0" borderId="72" xfId="38" applyNumberFormat="1" applyFont="1" applyBorder="1" applyAlignment="1">
      <alignment wrapText="1"/>
    </xf>
    <xf numFmtId="0" fontId="31" fillId="0" borderId="35" xfId="38" applyNumberFormat="1" applyFont="1" applyBorder="1" applyAlignment="1">
      <alignment wrapText="1"/>
    </xf>
    <xf numFmtId="0" fontId="31" fillId="0" borderId="37" xfId="38" applyNumberFormat="1" applyFont="1" applyBorder="1" applyAlignment="1">
      <alignment wrapText="1"/>
    </xf>
    <xf numFmtId="0" fontId="31" fillId="0" borderId="37" xfId="0" applyFont="1" applyBorder="1" applyAlignment="1">
      <alignment horizontal="left" vertical="center" wrapText="1"/>
    </xf>
    <xf numFmtId="0" fontId="31" fillId="0" borderId="70" xfId="0" applyFont="1" applyBorder="1" applyAlignment="1">
      <alignment horizontal="left" vertical="center" wrapText="1"/>
    </xf>
    <xf numFmtId="0" fontId="31" fillId="0" borderId="53" xfId="38" applyNumberFormat="1" applyFont="1" applyBorder="1" applyAlignment="1">
      <alignment wrapText="1"/>
    </xf>
    <xf numFmtId="0" fontId="31" fillId="0" borderId="58" xfId="38" applyNumberFormat="1" applyFont="1" applyBorder="1" applyAlignment="1">
      <alignment wrapText="1"/>
    </xf>
    <xf numFmtId="0" fontId="31" fillId="0" borderId="37" xfId="38" applyNumberFormat="1" applyFont="1" applyBorder="1" applyAlignment="1">
      <alignment horizontal="center" wrapText="1"/>
    </xf>
    <xf numFmtId="0" fontId="31" fillId="0" borderId="73" xfId="38" applyNumberFormat="1" applyFont="1" applyBorder="1" applyAlignment="1">
      <alignment wrapText="1"/>
    </xf>
    <xf numFmtId="0" fontId="31" fillId="0" borderId="15" xfId="38" applyNumberFormat="1" applyFont="1" applyBorder="1" applyAlignment="1">
      <alignment wrapText="1"/>
    </xf>
    <xf numFmtId="0" fontId="31" fillId="0" borderId="15" xfId="38" applyFont="1" applyBorder="1" applyAlignment="1">
      <alignment wrapText="1"/>
    </xf>
    <xf numFmtId="0" fontId="31" fillId="0" borderId="0" xfId="0" applyFont="1"/>
    <xf numFmtId="0" fontId="31" fillId="0" borderId="0" xfId="38" applyFont="1" applyFill="1" applyBorder="1" applyAlignment="1"/>
    <xf numFmtId="0" fontId="36" fillId="0" borderId="0" xfId="0" applyFont="1"/>
    <xf numFmtId="0" fontId="31" fillId="0" borderId="43" xfId="0" applyNumberFormat="1" applyFont="1" applyFill="1" applyBorder="1" applyAlignment="1">
      <alignment wrapText="1"/>
    </xf>
    <xf numFmtId="49" fontId="31" fillId="0" borderId="20" xfId="0" applyNumberFormat="1" applyFont="1" applyFill="1" applyBorder="1" applyAlignment="1">
      <alignment horizontal="center" vertical="top" wrapText="1"/>
    </xf>
    <xf numFmtId="0" fontId="13" fillId="0" borderId="64" xfId="0" applyNumberFormat="1" applyFont="1" applyFill="1" applyBorder="1" applyAlignment="1">
      <alignment wrapText="1"/>
    </xf>
    <xf numFmtId="0" fontId="13" fillId="25" borderId="30" xfId="0" applyNumberFormat="1" applyFont="1" applyFill="1" applyBorder="1" applyAlignment="1">
      <alignment wrapText="1"/>
    </xf>
    <xf numFmtId="0" fontId="37" fillId="0" borderId="0" xfId="0" applyFont="1" applyAlignment="1">
      <alignment horizontal="right"/>
    </xf>
    <xf numFmtId="4" fontId="13" fillId="0" borderId="54" xfId="38" applyNumberFormat="1" applyBorder="1" applyAlignment="1">
      <alignment horizontal="center"/>
    </xf>
    <xf numFmtId="4" fontId="13" fillId="0" borderId="20" xfId="38" applyNumberFormat="1" applyBorder="1" applyAlignment="1">
      <alignment horizontal="right"/>
    </xf>
    <xf numFmtId="4" fontId="13" fillId="0" borderId="79" xfId="0" applyNumberFormat="1" applyFont="1" applyBorder="1" applyAlignment="1">
      <alignment horizontal="right"/>
    </xf>
    <xf numFmtId="0" fontId="13" fillId="0" borderId="80" xfId="0" applyNumberFormat="1" applyFont="1" applyFill="1" applyBorder="1" applyAlignment="1">
      <alignment wrapText="1"/>
    </xf>
    <xf numFmtId="4" fontId="13" fillId="24" borderId="32" xfId="0" applyNumberFormat="1" applyFont="1" applyFill="1" applyBorder="1" applyAlignment="1">
      <alignment horizontal="right"/>
    </xf>
    <xf numFmtId="4" fontId="13" fillId="24" borderId="0" xfId="0" applyNumberFormat="1" applyFont="1" applyFill="1" applyBorder="1" applyAlignment="1">
      <alignment horizontal="right"/>
    </xf>
    <xf numFmtId="4" fontId="13" fillId="24" borderId="18" xfId="0" applyNumberFormat="1" applyFont="1" applyFill="1" applyBorder="1" applyAlignment="1">
      <alignment horizontal="right"/>
    </xf>
    <xf numFmtId="4" fontId="13" fillId="0" borderId="18" xfId="0" applyNumberFormat="1" applyFont="1" applyFill="1" applyBorder="1" applyAlignment="1">
      <alignment horizontal="right"/>
    </xf>
    <xf numFmtId="4" fontId="13" fillId="0" borderId="42" xfId="0" applyNumberFormat="1" applyFont="1" applyFill="1" applyBorder="1" applyAlignment="1">
      <alignment horizontal="right"/>
    </xf>
    <xf numFmtId="4" fontId="13" fillId="0" borderId="59" xfId="38" applyNumberFormat="1" applyBorder="1" applyAlignment="1">
      <alignment horizontal="center"/>
    </xf>
    <xf numFmtId="4" fontId="13" fillId="0" borderId="17" xfId="38" applyNumberFormat="1" applyBorder="1" applyAlignment="1">
      <alignment horizontal="right"/>
    </xf>
    <xf numFmtId="0" fontId="37" fillId="0" borderId="0" xfId="0" applyFont="1" applyAlignment="1">
      <alignment horizontal="right"/>
    </xf>
    <xf numFmtId="0" fontId="35" fillId="0" borderId="67" xfId="0" applyFont="1" applyBorder="1" applyAlignment="1">
      <alignment horizontal="center" vertical="center" wrapText="1"/>
    </xf>
    <xf numFmtId="0" fontId="19" fillId="0" borderId="74" xfId="0" applyFont="1" applyBorder="1" applyAlignment="1">
      <alignment horizontal="left" wrapText="1"/>
    </xf>
    <xf numFmtId="0" fontId="13" fillId="0" borderId="0" xfId="0" applyFont="1" applyBorder="1" applyAlignment="1"/>
    <xf numFmtId="0" fontId="32" fillId="0" borderId="0" xfId="0" applyFont="1" applyBorder="1" applyAlignment="1">
      <alignment wrapText="1"/>
    </xf>
    <xf numFmtId="0" fontId="32" fillId="0" borderId="0" xfId="0" applyFont="1" applyAlignment="1">
      <alignment horizontal="left" wrapText="1"/>
    </xf>
    <xf numFmtId="0" fontId="32" fillId="0" borderId="0" xfId="0" applyFont="1" applyAlignment="1">
      <alignment horizontal="left"/>
    </xf>
    <xf numFmtId="0" fontId="32" fillId="0" borderId="75" xfId="0" applyFont="1" applyBorder="1" applyAlignment="1"/>
    <xf numFmtId="0" fontId="34" fillId="0" borderId="0" xfId="0" applyFont="1" applyAlignment="1">
      <alignment wrapText="1"/>
    </xf>
    <xf numFmtId="0" fontId="13" fillId="0" borderId="76" xfId="0" applyFont="1" applyBorder="1" applyAlignment="1">
      <alignment horizontal="center"/>
    </xf>
    <xf numFmtId="0" fontId="0" fillId="0" borderId="77" xfId="0" applyBorder="1" applyAlignment="1">
      <alignment horizontal="center"/>
    </xf>
    <xf numFmtId="4" fontId="13" fillId="0" borderId="35" xfId="0" applyNumberFormat="1" applyFont="1" applyFill="1" applyBorder="1" applyAlignment="1">
      <alignment horizontal="right"/>
    </xf>
    <xf numFmtId="0" fontId="0" fillId="0" borderId="73" xfId="0" applyFill="1" applyBorder="1" applyAlignment="1">
      <alignment horizontal="right"/>
    </xf>
    <xf numFmtId="0" fontId="13" fillId="0" borderId="78" xfId="0" applyNumberFormat="1" applyFont="1" applyBorder="1" applyAlignment="1">
      <alignment wrapText="1"/>
    </xf>
    <xf numFmtId="0" fontId="0" fillId="0" borderId="73" xfId="0" applyBorder="1" applyAlignment="1">
      <alignment wrapText="1"/>
    </xf>
    <xf numFmtId="49" fontId="13" fillId="0" borderId="68" xfId="0" applyNumberFormat="1" applyFont="1" applyBorder="1" applyAlignment="1">
      <alignment horizontal="center"/>
    </xf>
    <xf numFmtId="0" fontId="0" fillId="0" borderId="38" xfId="0" applyBorder="1" applyAlignment="1">
      <alignment horizontal="center"/>
    </xf>
    <xf numFmtId="49" fontId="13" fillId="0" borderId="72" xfId="0" applyNumberFormat="1" applyFont="1" applyBorder="1" applyAlignment="1"/>
    <xf numFmtId="0" fontId="0" fillId="0" borderId="60" xfId="0" applyBorder="1" applyAlignment="1"/>
    <xf numFmtId="4" fontId="13" fillId="0" borderId="19" xfId="0" applyNumberFormat="1" applyFont="1" applyFill="1" applyBorder="1" applyAlignment="1">
      <alignment horizontal="right"/>
    </xf>
    <xf numFmtId="0" fontId="0" fillId="0" borderId="18" xfId="0" applyFill="1" applyBorder="1" applyAlignment="1">
      <alignment horizontal="right"/>
    </xf>
    <xf numFmtId="0" fontId="35" fillId="0" borderId="0" xfId="0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right"/>
    </xf>
    <xf numFmtId="0" fontId="13" fillId="0" borderId="43" xfId="0" applyNumberFormat="1" applyFont="1" applyBorder="1" applyAlignment="1">
      <alignment wrapText="1"/>
    </xf>
    <xf numFmtId="0" fontId="0" fillId="0" borderId="0" xfId="0" applyBorder="1" applyAlignment="1"/>
    <xf numFmtId="0" fontId="13" fillId="0" borderId="0" xfId="0" applyFont="1" applyAlignment="1">
      <alignment horizontal="right"/>
    </xf>
    <xf numFmtId="0" fontId="31" fillId="0" borderId="14" xfId="0" applyFont="1" applyBorder="1" applyAlignment="1">
      <alignment horizontal="center" vertical="center" wrapText="1"/>
    </xf>
    <xf numFmtId="49" fontId="31" fillId="0" borderId="14" xfId="38" applyNumberFormat="1" applyFont="1" applyBorder="1" applyAlignment="1">
      <alignment horizontal="center" vertical="center" wrapText="1"/>
    </xf>
    <xf numFmtId="49" fontId="31" fillId="0" borderId="14" xfId="38" applyNumberFormat="1" applyFont="1" applyBorder="1" applyAlignment="1">
      <alignment horizontal="center" vertical="top" wrapText="1"/>
    </xf>
    <xf numFmtId="4" fontId="13" fillId="0" borderId="16" xfId="38" applyNumberFormat="1" applyFill="1" applyBorder="1" applyAlignment="1">
      <alignment horizontal="right"/>
    </xf>
    <xf numFmtId="4" fontId="13" fillId="0" borderId="14" xfId="38" applyNumberFormat="1" applyFill="1" applyBorder="1" applyAlignment="1">
      <alignment horizontal="right"/>
    </xf>
    <xf numFmtId="4" fontId="13" fillId="0" borderId="28" xfId="38" applyNumberFormat="1" applyFill="1" applyBorder="1" applyAlignment="1">
      <alignment horizontal="right"/>
    </xf>
  </cellXfs>
  <cellStyles count="45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_117_2" xfId="36"/>
    <cellStyle name="Обычный_124_1" xfId="37"/>
    <cellStyle name="Обычный_124_3" xfId="38"/>
    <cellStyle name="Плохой" xfId="39" builtinId="27" customBuiltin="1"/>
    <cellStyle name="Пояснение" xfId="40" builtinId="53" customBuiltin="1"/>
    <cellStyle name="Примечание" xfId="41" builtinId="10" customBuiltin="1"/>
    <cellStyle name="Связанная ячейка" xfId="42" builtinId="24" customBuiltin="1"/>
    <cellStyle name="Текст предупреждения" xfId="43" builtinId="11" customBuiltin="1"/>
    <cellStyle name="Хороший" xfId="44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71"/>
  <sheetViews>
    <sheetView topLeftCell="A51" zoomScale="151" zoomScaleNormal="151" zoomScaleSheetLayoutView="140" workbookViewId="0">
      <selection activeCell="F62" sqref="F62"/>
    </sheetView>
  </sheetViews>
  <sheetFormatPr defaultColWidth="8.85546875" defaultRowHeight="12.75"/>
  <cols>
    <col min="1" max="1" width="35.85546875" style="1" customWidth="1"/>
    <col min="2" max="2" width="4.28515625" customWidth="1"/>
    <col min="3" max="3" width="23.28515625" customWidth="1"/>
    <col min="4" max="4" width="11.5703125" style="3" customWidth="1"/>
    <col min="5" max="5" width="12" style="3" customWidth="1"/>
    <col min="6" max="6" width="11.85546875" customWidth="1"/>
  </cols>
  <sheetData>
    <row r="1" spans="1:6">
      <c r="C1" s="189" t="s">
        <v>216</v>
      </c>
      <c r="D1" s="189"/>
      <c r="E1" s="189"/>
      <c r="F1" s="189"/>
    </row>
    <row r="2" spans="1:6" ht="7.5" customHeight="1">
      <c r="C2" s="177"/>
      <c r="D2" s="177"/>
      <c r="E2" s="177"/>
      <c r="F2" s="177"/>
    </row>
    <row r="3" spans="1:6" ht="16.149999999999999" customHeight="1" thickBot="1">
      <c r="A3" s="191" t="s">
        <v>54</v>
      </c>
      <c r="B3" s="191"/>
      <c r="C3" s="191"/>
      <c r="D3" s="191"/>
      <c r="E3" s="191"/>
      <c r="F3" s="2" t="s">
        <v>4</v>
      </c>
    </row>
    <row r="4" spans="1:6">
      <c r="B4" s="192" t="s">
        <v>398</v>
      </c>
      <c r="C4" s="192"/>
      <c r="D4" s="195" t="s">
        <v>187</v>
      </c>
      <c r="E4" s="196"/>
      <c r="F4" s="4" t="s">
        <v>55</v>
      </c>
    </row>
    <row r="5" spans="1:6">
      <c r="B5" s="5"/>
      <c r="C5" s="5"/>
      <c r="D5" s="156"/>
      <c r="E5" s="156" t="s">
        <v>56</v>
      </c>
      <c r="F5" s="6">
        <v>42614</v>
      </c>
    </row>
    <row r="6" spans="1:6">
      <c r="A6" s="155" t="s">
        <v>5</v>
      </c>
      <c r="B6" s="156"/>
      <c r="C6" s="156"/>
      <c r="D6" s="156"/>
      <c r="E6" s="156" t="s">
        <v>57</v>
      </c>
      <c r="F6" s="27" t="s">
        <v>86</v>
      </c>
    </row>
    <row r="7" spans="1:6" ht="13.15" customHeight="1">
      <c r="A7" s="193" t="s">
        <v>206</v>
      </c>
      <c r="B7" s="193"/>
      <c r="C7" s="193"/>
      <c r="D7" s="156"/>
      <c r="E7" s="156" t="s">
        <v>209</v>
      </c>
      <c r="F7" s="7">
        <v>951</v>
      </c>
    </row>
    <row r="8" spans="1:6" ht="15" customHeight="1">
      <c r="A8" s="194" t="s">
        <v>207</v>
      </c>
      <c r="B8" s="194"/>
      <c r="C8" s="194"/>
      <c r="D8" s="194"/>
      <c r="F8" s="198">
        <v>60626440</v>
      </c>
    </row>
    <row r="9" spans="1:6" ht="9.75" customHeight="1">
      <c r="A9" s="155"/>
      <c r="B9" s="197" t="s">
        <v>128</v>
      </c>
      <c r="C9" s="197"/>
      <c r="D9" s="155"/>
      <c r="E9" s="156" t="s">
        <v>189</v>
      </c>
      <c r="F9" s="199"/>
    </row>
    <row r="10" spans="1:6" ht="18.75" customHeight="1">
      <c r="A10" s="155" t="s">
        <v>208</v>
      </c>
      <c r="B10" s="156"/>
      <c r="C10" s="156"/>
      <c r="D10" s="156"/>
      <c r="F10" s="7"/>
    </row>
    <row r="11" spans="1:6">
      <c r="A11" s="155" t="s">
        <v>6</v>
      </c>
      <c r="B11" s="156"/>
      <c r="C11" s="156"/>
      <c r="D11" s="156"/>
      <c r="F11" s="8">
        <v>383</v>
      </c>
    </row>
    <row r="12" spans="1:6" ht="18.75" customHeight="1">
      <c r="A12" s="190" t="s">
        <v>7</v>
      </c>
      <c r="B12" s="190"/>
      <c r="C12" s="190"/>
      <c r="D12" s="190"/>
      <c r="E12" s="190"/>
      <c r="F12" s="190"/>
    </row>
    <row r="13" spans="1:6" ht="51" customHeight="1">
      <c r="A13" s="153" t="s">
        <v>8</v>
      </c>
      <c r="B13" s="154" t="s">
        <v>9</v>
      </c>
      <c r="C13" s="154" t="s">
        <v>10</v>
      </c>
      <c r="D13" s="154" t="s">
        <v>11</v>
      </c>
      <c r="E13" s="154" t="s">
        <v>12</v>
      </c>
      <c r="F13" s="154" t="s">
        <v>58</v>
      </c>
    </row>
    <row r="14" spans="1:6" s="28" customFormat="1" ht="13.5" thickBot="1">
      <c r="A14" s="65">
        <v>1</v>
      </c>
      <c r="B14" s="59">
        <v>2</v>
      </c>
      <c r="C14" s="59">
        <v>3</v>
      </c>
      <c r="D14" s="59" t="s">
        <v>13</v>
      </c>
      <c r="E14" s="59" t="s">
        <v>14</v>
      </c>
      <c r="F14" s="59" t="s">
        <v>35</v>
      </c>
    </row>
    <row r="15" spans="1:6" s="3" customFormat="1">
      <c r="A15" s="157" t="s">
        <v>84</v>
      </c>
      <c r="B15" s="60" t="s">
        <v>3</v>
      </c>
      <c r="C15" s="61" t="s">
        <v>15</v>
      </c>
      <c r="D15" s="150">
        <v>8888000</v>
      </c>
      <c r="E15" s="150">
        <v>6525295.9199999999</v>
      </c>
      <c r="F15" s="73">
        <f t="shared" ref="F15:F26" si="0">D15-E15</f>
        <v>2362704.08</v>
      </c>
    </row>
    <row r="16" spans="1:6" s="3" customFormat="1" ht="11.25">
      <c r="A16" s="202" t="s">
        <v>127</v>
      </c>
      <c r="B16" s="204" t="s">
        <v>3</v>
      </c>
      <c r="C16" s="206" t="s">
        <v>95</v>
      </c>
      <c r="D16" s="208">
        <v>7347700</v>
      </c>
      <c r="E16" s="208">
        <v>5759287.46</v>
      </c>
      <c r="F16" s="200">
        <f>D16-E16</f>
        <v>1588412.54</v>
      </c>
    </row>
    <row r="17" spans="1:6" s="3" customFormat="1" ht="11.25" customHeight="1">
      <c r="A17" s="203"/>
      <c r="B17" s="205"/>
      <c r="C17" s="207"/>
      <c r="D17" s="209"/>
      <c r="E17" s="209"/>
      <c r="F17" s="201"/>
    </row>
    <row r="18" spans="1:6" s="3" customFormat="1" ht="11.25">
      <c r="A18" s="66" t="s">
        <v>16</v>
      </c>
      <c r="B18" s="62" t="s">
        <v>3</v>
      </c>
      <c r="C18" s="12" t="s">
        <v>96</v>
      </c>
      <c r="D18" s="132">
        <v>3318900</v>
      </c>
      <c r="E18" s="128">
        <v>2215424.7000000002</v>
      </c>
      <c r="F18" s="127">
        <f t="shared" si="0"/>
        <v>1103475.2999999998</v>
      </c>
    </row>
    <row r="19" spans="1:6" s="3" customFormat="1" ht="11.25">
      <c r="A19" s="66" t="s">
        <v>17</v>
      </c>
      <c r="B19" s="62" t="s">
        <v>3</v>
      </c>
      <c r="C19" s="12" t="s">
        <v>97</v>
      </c>
      <c r="D19" s="123">
        <v>3318900</v>
      </c>
      <c r="E19" s="129">
        <v>2215424.7000000002</v>
      </c>
      <c r="F19" s="127">
        <f t="shared" si="0"/>
        <v>1103475.2999999998</v>
      </c>
    </row>
    <row r="20" spans="1:6" s="3" customFormat="1" ht="72" customHeight="1">
      <c r="A20" s="66" t="s">
        <v>134</v>
      </c>
      <c r="B20" s="62" t="s">
        <v>3</v>
      </c>
      <c r="C20" s="12" t="s">
        <v>122</v>
      </c>
      <c r="D20" s="124">
        <v>3318900</v>
      </c>
      <c r="E20" s="116">
        <v>2214248.13</v>
      </c>
      <c r="F20" s="127">
        <f t="shared" si="0"/>
        <v>1104651.8700000001</v>
      </c>
    </row>
    <row r="21" spans="1:6" s="3" customFormat="1" ht="45.75" customHeight="1">
      <c r="A21" s="66" t="s">
        <v>203</v>
      </c>
      <c r="B21" s="62" t="s">
        <v>3</v>
      </c>
      <c r="C21" s="12" t="s">
        <v>202</v>
      </c>
      <c r="D21" s="124" t="s">
        <v>81</v>
      </c>
      <c r="E21" s="116">
        <v>1176.57</v>
      </c>
      <c r="F21" s="127" t="s">
        <v>81</v>
      </c>
    </row>
    <row r="22" spans="1:6" s="3" customFormat="1" ht="35.25" customHeight="1">
      <c r="A22" s="66" t="s">
        <v>136</v>
      </c>
      <c r="B22" s="62" t="s">
        <v>3</v>
      </c>
      <c r="C22" s="12" t="s">
        <v>135</v>
      </c>
      <c r="D22" s="124">
        <v>983600</v>
      </c>
      <c r="E22" s="116">
        <v>706056.16</v>
      </c>
      <c r="F22" s="127">
        <f t="shared" si="0"/>
        <v>277543.83999999997</v>
      </c>
    </row>
    <row r="23" spans="1:6" s="3" customFormat="1" ht="36" customHeight="1">
      <c r="A23" s="66" t="s">
        <v>137</v>
      </c>
      <c r="B23" s="62" t="s">
        <v>3</v>
      </c>
      <c r="C23" s="12" t="s">
        <v>138</v>
      </c>
      <c r="D23" s="124">
        <v>983600</v>
      </c>
      <c r="E23" s="116">
        <v>706056.16</v>
      </c>
      <c r="F23" s="127">
        <f t="shared" si="0"/>
        <v>277543.83999999997</v>
      </c>
    </row>
    <row r="24" spans="1:6" s="3" customFormat="1" ht="73.5" customHeight="1">
      <c r="A24" s="66" t="s">
        <v>217</v>
      </c>
      <c r="B24" s="62" t="s">
        <v>3</v>
      </c>
      <c r="C24" s="12" t="s">
        <v>139</v>
      </c>
      <c r="D24" s="124">
        <v>342900</v>
      </c>
      <c r="E24" s="116">
        <v>237030.01</v>
      </c>
      <c r="F24" s="127">
        <f t="shared" si="0"/>
        <v>105869.98999999999</v>
      </c>
    </row>
    <row r="25" spans="1:6" s="3" customFormat="1" ht="85.5" customHeight="1">
      <c r="A25" s="66" t="s">
        <v>218</v>
      </c>
      <c r="B25" s="62" t="s">
        <v>3</v>
      </c>
      <c r="C25" s="12" t="s">
        <v>140</v>
      </c>
      <c r="D25" s="124">
        <v>6900</v>
      </c>
      <c r="E25" s="116">
        <v>3855.57</v>
      </c>
      <c r="F25" s="127">
        <f t="shared" si="0"/>
        <v>3044.43</v>
      </c>
    </row>
    <row r="26" spans="1:6" s="3" customFormat="1" ht="75" customHeight="1">
      <c r="A26" s="66" t="s">
        <v>219</v>
      </c>
      <c r="B26" s="62" t="s">
        <v>3</v>
      </c>
      <c r="C26" s="12" t="s">
        <v>141</v>
      </c>
      <c r="D26" s="124">
        <v>633800</v>
      </c>
      <c r="E26" s="116">
        <v>499608.37</v>
      </c>
      <c r="F26" s="127">
        <f t="shared" si="0"/>
        <v>134191.63</v>
      </c>
    </row>
    <row r="27" spans="1:6" s="3" customFormat="1" ht="70.5" customHeight="1">
      <c r="A27" s="66" t="s">
        <v>220</v>
      </c>
      <c r="B27" s="62" t="s">
        <v>3</v>
      </c>
      <c r="C27" s="12" t="s">
        <v>142</v>
      </c>
      <c r="D27" s="124" t="s">
        <v>81</v>
      </c>
      <c r="E27" s="116">
        <v>-34437.79</v>
      </c>
      <c r="F27" s="127" t="s">
        <v>81</v>
      </c>
    </row>
    <row r="28" spans="1:6" s="3" customFormat="1" ht="14.25" customHeight="1">
      <c r="A28" s="66" t="s">
        <v>18</v>
      </c>
      <c r="B28" s="62" t="s">
        <v>3</v>
      </c>
      <c r="C28" s="12" t="s">
        <v>98</v>
      </c>
      <c r="D28" s="124">
        <v>516300</v>
      </c>
      <c r="E28" s="116">
        <v>286234.03999999998</v>
      </c>
      <c r="F28" s="127">
        <f>D28-E28</f>
        <v>230065.96000000002</v>
      </c>
    </row>
    <row r="29" spans="1:6" s="3" customFormat="1" ht="15" customHeight="1">
      <c r="A29" s="66" t="s">
        <v>144</v>
      </c>
      <c r="B29" s="135" t="s">
        <v>3</v>
      </c>
      <c r="C29" s="136" t="s">
        <v>143</v>
      </c>
      <c r="D29" s="149">
        <v>516300</v>
      </c>
      <c r="E29" s="116">
        <v>286234.03999999998</v>
      </c>
      <c r="F29" s="127">
        <f t="shared" ref="F29:F30" si="1">D29-E29</f>
        <v>230065.96000000002</v>
      </c>
    </row>
    <row r="30" spans="1:6" s="3" customFormat="1" ht="15.75" customHeight="1">
      <c r="A30" s="66" t="s">
        <v>144</v>
      </c>
      <c r="B30" s="135" t="s">
        <v>3</v>
      </c>
      <c r="C30" s="136" t="s">
        <v>145</v>
      </c>
      <c r="D30" s="137">
        <v>516300</v>
      </c>
      <c r="E30" s="116">
        <v>286234.03999999998</v>
      </c>
      <c r="F30" s="127">
        <f t="shared" si="1"/>
        <v>230065.96000000002</v>
      </c>
    </row>
    <row r="31" spans="1:6" s="3" customFormat="1" ht="11.25">
      <c r="A31" s="66" t="s">
        <v>19</v>
      </c>
      <c r="B31" s="133" t="s">
        <v>3</v>
      </c>
      <c r="C31" s="114" t="s">
        <v>99</v>
      </c>
      <c r="D31" s="125">
        <v>2203100</v>
      </c>
      <c r="E31" s="116">
        <v>2212089.91</v>
      </c>
      <c r="F31" s="127">
        <f>D31-E31</f>
        <v>-8989.910000000149</v>
      </c>
    </row>
    <row r="32" spans="1:6" s="3" customFormat="1" ht="11.25">
      <c r="A32" s="66" t="s">
        <v>20</v>
      </c>
      <c r="B32" s="62" t="s">
        <v>3</v>
      </c>
      <c r="C32" s="12" t="s">
        <v>100</v>
      </c>
      <c r="D32" s="124">
        <v>65400</v>
      </c>
      <c r="E32" s="116">
        <v>4892.6099999999997</v>
      </c>
      <c r="F32" s="127">
        <f>D32-E32</f>
        <v>60507.39</v>
      </c>
    </row>
    <row r="33" spans="1:6" s="3" customFormat="1" ht="45">
      <c r="A33" s="66" t="s">
        <v>190</v>
      </c>
      <c r="B33" s="62" t="s">
        <v>3</v>
      </c>
      <c r="C33" s="12" t="s">
        <v>101</v>
      </c>
      <c r="D33" s="124">
        <v>65400</v>
      </c>
      <c r="E33" s="116">
        <v>4892.6099999999997</v>
      </c>
      <c r="F33" s="127">
        <f>D33-E33</f>
        <v>60507.39</v>
      </c>
    </row>
    <row r="34" spans="1:6" s="3" customFormat="1" ht="11.25">
      <c r="A34" s="66" t="s">
        <v>21</v>
      </c>
      <c r="B34" s="62" t="s">
        <v>3</v>
      </c>
      <c r="C34" s="12" t="s">
        <v>102</v>
      </c>
      <c r="D34" s="124">
        <v>2137700</v>
      </c>
      <c r="E34" s="116">
        <v>2207197.2999999998</v>
      </c>
      <c r="F34" s="127">
        <f t="shared" ref="F34:F38" si="2">D34-E34</f>
        <v>-69497.299999999814</v>
      </c>
    </row>
    <row r="35" spans="1:6" s="3" customFormat="1" ht="11.25">
      <c r="A35" s="66" t="s">
        <v>191</v>
      </c>
      <c r="B35" s="62" t="s">
        <v>3</v>
      </c>
      <c r="C35" s="12" t="s">
        <v>210</v>
      </c>
      <c r="D35" s="124">
        <v>1893300</v>
      </c>
      <c r="E35" s="116">
        <v>2198501.1</v>
      </c>
      <c r="F35" s="127">
        <f t="shared" si="2"/>
        <v>-305201.10000000009</v>
      </c>
    </row>
    <row r="36" spans="1:6" s="3" customFormat="1" ht="33.75">
      <c r="A36" s="66" t="s">
        <v>193</v>
      </c>
      <c r="B36" s="62" t="s">
        <v>3</v>
      </c>
      <c r="C36" s="12" t="s">
        <v>192</v>
      </c>
      <c r="D36" s="124">
        <v>1893300</v>
      </c>
      <c r="E36" s="116">
        <v>2198501.1</v>
      </c>
      <c r="F36" s="127">
        <f t="shared" si="2"/>
        <v>-305201.10000000009</v>
      </c>
    </row>
    <row r="37" spans="1:6" s="3" customFormat="1" ht="11.25">
      <c r="A37" s="66" t="s">
        <v>195</v>
      </c>
      <c r="B37" s="62" t="s">
        <v>3</v>
      </c>
      <c r="C37" s="12" t="s">
        <v>194</v>
      </c>
      <c r="D37" s="124">
        <v>244400</v>
      </c>
      <c r="E37" s="116">
        <v>8696.2000000000007</v>
      </c>
      <c r="F37" s="127">
        <f t="shared" si="2"/>
        <v>235703.8</v>
      </c>
    </row>
    <row r="38" spans="1:6" s="3" customFormat="1" ht="36.75" customHeight="1">
      <c r="A38" s="66" t="s">
        <v>197</v>
      </c>
      <c r="B38" s="62" t="s">
        <v>3</v>
      </c>
      <c r="C38" s="12" t="s">
        <v>196</v>
      </c>
      <c r="D38" s="124">
        <v>244400</v>
      </c>
      <c r="E38" s="116">
        <v>8696.2000000000007</v>
      </c>
      <c r="F38" s="127">
        <f t="shared" si="2"/>
        <v>235703.8</v>
      </c>
    </row>
    <row r="39" spans="1:6" s="3" customFormat="1" ht="11.25">
      <c r="A39" s="18" t="s">
        <v>92</v>
      </c>
      <c r="B39" s="62" t="s">
        <v>3</v>
      </c>
      <c r="C39" s="12" t="s">
        <v>105</v>
      </c>
      <c r="D39" s="124">
        <v>6700</v>
      </c>
      <c r="E39" s="116" t="s">
        <v>81</v>
      </c>
      <c r="F39" s="127">
        <f>D39</f>
        <v>6700</v>
      </c>
    </row>
    <row r="40" spans="1:6" s="3" customFormat="1" ht="45">
      <c r="A40" s="18" t="s">
        <v>93</v>
      </c>
      <c r="B40" s="62" t="s">
        <v>3</v>
      </c>
      <c r="C40" s="12" t="s">
        <v>106</v>
      </c>
      <c r="D40" s="124">
        <v>6700</v>
      </c>
      <c r="E40" s="116" t="s">
        <v>81</v>
      </c>
      <c r="F40" s="127">
        <f t="shared" ref="F40:F48" si="3">D40</f>
        <v>6700</v>
      </c>
    </row>
    <row r="41" spans="1:6" s="3" customFormat="1" ht="73.5" customHeight="1">
      <c r="A41" s="18" t="s">
        <v>94</v>
      </c>
      <c r="B41" s="62" t="s">
        <v>3</v>
      </c>
      <c r="C41" s="12" t="s">
        <v>107</v>
      </c>
      <c r="D41" s="124">
        <v>6700</v>
      </c>
      <c r="E41" s="116" t="s">
        <v>81</v>
      </c>
      <c r="F41" s="127">
        <f t="shared" si="3"/>
        <v>6700</v>
      </c>
    </row>
    <row r="42" spans="1:6" s="3" customFormat="1" ht="35.25" customHeight="1">
      <c r="A42" s="66" t="s">
        <v>22</v>
      </c>
      <c r="B42" s="62" t="s">
        <v>3</v>
      </c>
      <c r="C42" s="12" t="s">
        <v>103</v>
      </c>
      <c r="D42" s="124">
        <v>272600</v>
      </c>
      <c r="E42" s="116">
        <v>339482.65</v>
      </c>
      <c r="F42" s="127">
        <f>D42-E42</f>
        <v>-66882.650000000023</v>
      </c>
    </row>
    <row r="43" spans="1:6" s="3" customFormat="1" ht="81.75" customHeight="1">
      <c r="A43" s="66" t="s">
        <v>133</v>
      </c>
      <c r="B43" s="62" t="s">
        <v>3</v>
      </c>
      <c r="C43" s="12" t="s">
        <v>104</v>
      </c>
      <c r="D43" s="124">
        <v>272600</v>
      </c>
      <c r="E43" s="116">
        <v>339482.65</v>
      </c>
      <c r="F43" s="127">
        <f>D43-E43</f>
        <v>-66882.650000000023</v>
      </c>
    </row>
    <row r="44" spans="1:6" s="3" customFormat="1" ht="36.75" customHeight="1">
      <c r="A44" s="66" t="s">
        <v>184</v>
      </c>
      <c r="B44" s="62" t="s">
        <v>3</v>
      </c>
      <c r="C44" s="12" t="s">
        <v>185</v>
      </c>
      <c r="D44" s="124">
        <v>272600</v>
      </c>
      <c r="E44" s="116">
        <v>339482.65</v>
      </c>
      <c r="F44" s="127">
        <f>D44-E44</f>
        <v>-66882.650000000023</v>
      </c>
    </row>
    <row r="45" spans="1:6" s="3" customFormat="1" ht="36" customHeight="1">
      <c r="A45" s="66" t="s">
        <v>205</v>
      </c>
      <c r="B45" s="62" t="s">
        <v>3</v>
      </c>
      <c r="C45" s="12" t="s">
        <v>186</v>
      </c>
      <c r="D45" s="124">
        <v>272600</v>
      </c>
      <c r="E45" s="116">
        <v>339482.65</v>
      </c>
      <c r="F45" s="127">
        <f>D45-E45</f>
        <v>-66882.650000000023</v>
      </c>
    </row>
    <row r="46" spans="1:6" s="3" customFormat="1" ht="13.5" customHeight="1">
      <c r="A46" s="134" t="s">
        <v>130</v>
      </c>
      <c r="B46" s="62" t="s">
        <v>3</v>
      </c>
      <c r="C46" s="12" t="s">
        <v>129</v>
      </c>
      <c r="D46" s="124">
        <v>46500</v>
      </c>
      <c r="E46" s="116" t="s">
        <v>81</v>
      </c>
      <c r="F46" s="127">
        <f t="shared" si="3"/>
        <v>46500</v>
      </c>
    </row>
    <row r="47" spans="1:6" s="3" customFormat="1" ht="24" customHeight="1">
      <c r="A47" s="134" t="s">
        <v>223</v>
      </c>
      <c r="B47" s="62" t="s">
        <v>3</v>
      </c>
      <c r="C47" s="12" t="s">
        <v>224</v>
      </c>
      <c r="D47" s="124">
        <v>46500</v>
      </c>
      <c r="E47" s="116" t="s">
        <v>81</v>
      </c>
      <c r="F47" s="127">
        <f t="shared" si="3"/>
        <v>46500</v>
      </c>
    </row>
    <row r="48" spans="1:6" s="3" customFormat="1" ht="36" customHeight="1">
      <c r="A48" s="175" t="s">
        <v>225</v>
      </c>
      <c r="B48" s="62" t="s">
        <v>3</v>
      </c>
      <c r="C48" s="12" t="s">
        <v>226</v>
      </c>
      <c r="D48" s="124">
        <v>46500</v>
      </c>
      <c r="E48" s="116" t="s">
        <v>81</v>
      </c>
      <c r="F48" s="127">
        <f t="shared" si="3"/>
        <v>46500</v>
      </c>
    </row>
    <row r="49" spans="1:6" s="3" customFormat="1" ht="11.25">
      <c r="A49" s="66" t="s">
        <v>23</v>
      </c>
      <c r="B49" s="62" t="s">
        <v>3</v>
      </c>
      <c r="C49" s="12" t="s">
        <v>108</v>
      </c>
      <c r="D49" s="124">
        <v>1540300</v>
      </c>
      <c r="E49" s="116">
        <v>766008.46</v>
      </c>
      <c r="F49" s="127">
        <f>D49-E49</f>
        <v>774291.54</v>
      </c>
    </row>
    <row r="50" spans="1:6" s="3" customFormat="1" ht="33.75">
      <c r="A50" s="66" t="s">
        <v>24</v>
      </c>
      <c r="B50" s="62" t="s">
        <v>3</v>
      </c>
      <c r="C50" s="12" t="s">
        <v>109</v>
      </c>
      <c r="D50" s="124">
        <v>1540300</v>
      </c>
      <c r="E50" s="116">
        <v>766008.46</v>
      </c>
      <c r="F50" s="127">
        <f t="shared" ref="F50:F56" si="4">D50-E50</f>
        <v>774291.54</v>
      </c>
    </row>
    <row r="51" spans="1:6" s="3" customFormat="1" ht="22.5">
      <c r="A51" s="66" t="s">
        <v>25</v>
      </c>
      <c r="B51" s="62" t="s">
        <v>3</v>
      </c>
      <c r="C51" s="12" t="s">
        <v>110</v>
      </c>
      <c r="D51" s="124">
        <v>922300</v>
      </c>
      <c r="E51" s="116">
        <v>465500</v>
      </c>
      <c r="F51" s="127">
        <f t="shared" si="4"/>
        <v>456800</v>
      </c>
    </row>
    <row r="52" spans="1:6" s="3" customFormat="1" ht="22.5">
      <c r="A52" s="66" t="s">
        <v>26</v>
      </c>
      <c r="B52" s="62" t="s">
        <v>3</v>
      </c>
      <c r="C52" s="12" t="s">
        <v>111</v>
      </c>
      <c r="D52" s="124">
        <v>922300</v>
      </c>
      <c r="E52" s="116">
        <v>465500</v>
      </c>
      <c r="F52" s="127">
        <f t="shared" si="4"/>
        <v>456800</v>
      </c>
    </row>
    <row r="53" spans="1:6" s="3" customFormat="1" ht="22.5">
      <c r="A53" s="66" t="s">
        <v>200</v>
      </c>
      <c r="B53" s="62" t="s">
        <v>3</v>
      </c>
      <c r="C53" s="12" t="s">
        <v>112</v>
      </c>
      <c r="D53" s="124">
        <v>922300</v>
      </c>
      <c r="E53" s="116">
        <v>465500</v>
      </c>
      <c r="F53" s="127">
        <f t="shared" si="4"/>
        <v>456800</v>
      </c>
    </row>
    <row r="54" spans="1:6" s="3" customFormat="1" ht="22.5">
      <c r="A54" s="66" t="s">
        <v>27</v>
      </c>
      <c r="B54" s="62" t="s">
        <v>3</v>
      </c>
      <c r="C54" s="12" t="s">
        <v>113</v>
      </c>
      <c r="D54" s="124">
        <v>175000</v>
      </c>
      <c r="E54" s="116">
        <v>148800</v>
      </c>
      <c r="F54" s="127">
        <f t="shared" si="4"/>
        <v>26200</v>
      </c>
    </row>
    <row r="55" spans="1:6" s="3" customFormat="1" ht="33.75">
      <c r="A55" s="66" t="s">
        <v>28</v>
      </c>
      <c r="B55" s="62" t="s">
        <v>3</v>
      </c>
      <c r="C55" s="12" t="s">
        <v>114</v>
      </c>
      <c r="D55" s="124">
        <v>174800</v>
      </c>
      <c r="E55" s="116">
        <v>148600</v>
      </c>
      <c r="F55" s="127">
        <f t="shared" si="4"/>
        <v>26200</v>
      </c>
    </row>
    <row r="56" spans="1:6" s="3" customFormat="1" ht="45">
      <c r="A56" s="66" t="s">
        <v>199</v>
      </c>
      <c r="B56" s="62" t="s">
        <v>3</v>
      </c>
      <c r="C56" s="12" t="s">
        <v>115</v>
      </c>
      <c r="D56" s="124">
        <v>174800</v>
      </c>
      <c r="E56" s="116">
        <v>148600</v>
      </c>
      <c r="F56" s="127">
        <f t="shared" si="4"/>
        <v>26200</v>
      </c>
    </row>
    <row r="57" spans="1:6" s="3" customFormat="1" ht="33.75">
      <c r="A57" s="66" t="s">
        <v>125</v>
      </c>
      <c r="B57" s="62" t="s">
        <v>3</v>
      </c>
      <c r="C57" s="12" t="s">
        <v>116</v>
      </c>
      <c r="D57" s="124">
        <v>200</v>
      </c>
      <c r="E57" s="116">
        <v>200</v>
      </c>
      <c r="F57" s="127" t="s">
        <v>81</v>
      </c>
    </row>
    <row r="58" spans="1:6" s="3" customFormat="1" ht="33.75">
      <c r="A58" s="66" t="s">
        <v>204</v>
      </c>
      <c r="B58" s="62" t="s">
        <v>3</v>
      </c>
      <c r="C58" s="12" t="s">
        <v>117</v>
      </c>
      <c r="D58" s="124">
        <v>200</v>
      </c>
      <c r="E58" s="116">
        <v>200</v>
      </c>
      <c r="F58" s="127" t="s">
        <v>81</v>
      </c>
    </row>
    <row r="59" spans="1:6" s="10" customFormat="1">
      <c r="A59" s="68" t="s">
        <v>29</v>
      </c>
      <c r="B59" s="62" t="s">
        <v>3</v>
      </c>
      <c r="C59" s="11" t="s">
        <v>118</v>
      </c>
      <c r="D59" s="124">
        <v>443000</v>
      </c>
      <c r="E59" s="116">
        <v>151708.46</v>
      </c>
      <c r="F59" s="127">
        <f>D59-E59</f>
        <v>291291.54000000004</v>
      </c>
    </row>
    <row r="60" spans="1:6" s="10" customFormat="1" ht="47.25" customHeight="1">
      <c r="A60" s="68" t="s">
        <v>376</v>
      </c>
      <c r="B60" s="62" t="s">
        <v>3</v>
      </c>
      <c r="C60" s="11" t="s">
        <v>374</v>
      </c>
      <c r="D60" s="124">
        <v>100000</v>
      </c>
      <c r="E60" s="116">
        <v>100000</v>
      </c>
      <c r="F60" s="127" t="s">
        <v>81</v>
      </c>
    </row>
    <row r="61" spans="1:6" s="10" customFormat="1" ht="56.25">
      <c r="A61" s="68" t="s">
        <v>377</v>
      </c>
      <c r="B61" s="62" t="s">
        <v>3</v>
      </c>
      <c r="C61" s="11" t="s">
        <v>375</v>
      </c>
      <c r="D61" s="124">
        <v>100000</v>
      </c>
      <c r="E61" s="116">
        <v>100000</v>
      </c>
      <c r="F61" s="127" t="s">
        <v>81</v>
      </c>
    </row>
    <row r="62" spans="1:6" s="10" customFormat="1" ht="22.5">
      <c r="A62" s="68" t="s">
        <v>30</v>
      </c>
      <c r="B62" s="62" t="s">
        <v>3</v>
      </c>
      <c r="C62" s="11" t="s">
        <v>119</v>
      </c>
      <c r="D62" s="124">
        <v>343000</v>
      </c>
      <c r="E62" s="116">
        <v>51708.46</v>
      </c>
      <c r="F62" s="127">
        <f>D62-E62</f>
        <v>291291.53999999998</v>
      </c>
    </row>
    <row r="63" spans="1:6" s="3" customFormat="1" ht="28.5" customHeight="1" thickBot="1">
      <c r="A63" s="66" t="s">
        <v>198</v>
      </c>
      <c r="B63" s="63" t="s">
        <v>3</v>
      </c>
      <c r="C63" s="64" t="s">
        <v>120</v>
      </c>
      <c r="D63" s="126">
        <v>343000</v>
      </c>
      <c r="E63" s="130">
        <v>51708.46</v>
      </c>
      <c r="F63" s="180">
        <f>D63-E63</f>
        <v>291291.53999999998</v>
      </c>
    </row>
    <row r="64" spans="1:6" s="10" customFormat="1">
      <c r="A64" s="14"/>
      <c r="D64" s="3"/>
      <c r="E64" s="3"/>
    </row>
    <row r="71" spans="4:4">
      <c r="D71" s="139"/>
    </row>
  </sheetData>
  <mergeCells count="15">
    <mergeCell ref="F16:F17"/>
    <mergeCell ref="A16:A17"/>
    <mergeCell ref="B16:B17"/>
    <mergeCell ref="C16:C17"/>
    <mergeCell ref="D16:D17"/>
    <mergeCell ref="E16:E17"/>
    <mergeCell ref="C1:F1"/>
    <mergeCell ref="A12:F12"/>
    <mergeCell ref="A3:E3"/>
    <mergeCell ref="B4:C4"/>
    <mergeCell ref="A7:C7"/>
    <mergeCell ref="A8:D8"/>
    <mergeCell ref="D4:E4"/>
    <mergeCell ref="B9:C9"/>
    <mergeCell ref="F8:F9"/>
  </mergeCells>
  <phoneticPr fontId="13" type="noConversion"/>
  <pageMargins left="0.78740157480314965" right="0.31496062992125984" top="0.39370078740157483" bottom="0.39370078740157483" header="0.19685039370078741" footer="0.19685039370078741"/>
  <pageSetup paperSize="9" scale="89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I144"/>
  <sheetViews>
    <sheetView tabSelected="1" topLeftCell="A139" zoomScale="150" zoomScaleNormal="150" zoomScaleSheetLayoutView="100" workbookViewId="0">
      <selection activeCell="F142" sqref="F142"/>
    </sheetView>
  </sheetViews>
  <sheetFormatPr defaultColWidth="8.85546875" defaultRowHeight="11.25"/>
  <cols>
    <col min="1" max="1" width="34" style="29" customWidth="1"/>
    <col min="2" max="2" width="4.5703125" style="17" customWidth="1"/>
    <col min="3" max="3" width="21.42578125" style="17" customWidth="1"/>
    <col min="4" max="4" width="10.85546875" style="17" customWidth="1"/>
    <col min="5" max="5" width="11" style="17" customWidth="1"/>
    <col min="6" max="6" width="11.42578125" style="17" customWidth="1"/>
    <col min="7" max="8" width="10" style="17" bestFit="1" customWidth="1"/>
    <col min="9" max="16384" width="8.85546875" style="17"/>
  </cols>
  <sheetData>
    <row r="1" spans="1:9">
      <c r="E1" s="211" t="s">
        <v>87</v>
      </c>
      <c r="F1" s="211"/>
    </row>
    <row r="2" spans="1:9" ht="21.6" customHeight="1">
      <c r="A2" s="210" t="s">
        <v>31</v>
      </c>
      <c r="B2" s="210"/>
      <c r="C2" s="210"/>
      <c r="D2" s="210"/>
      <c r="E2" s="210"/>
      <c r="F2" s="210"/>
    </row>
    <row r="3" spans="1:9" ht="60" customHeight="1">
      <c r="A3" s="174" t="s">
        <v>8</v>
      </c>
      <c r="B3" s="174" t="s">
        <v>9</v>
      </c>
      <c r="C3" s="174" t="s">
        <v>32</v>
      </c>
      <c r="D3" s="174" t="s">
        <v>76</v>
      </c>
      <c r="E3" s="174" t="s">
        <v>34</v>
      </c>
      <c r="F3" s="174" t="s">
        <v>58</v>
      </c>
    </row>
    <row r="4" spans="1:9" s="30" customFormat="1" ht="12" thickBot="1">
      <c r="A4" s="69">
        <v>1</v>
      </c>
      <c r="B4" s="131">
        <v>2</v>
      </c>
      <c r="C4" s="131">
        <v>3</v>
      </c>
      <c r="D4" s="131" t="s">
        <v>13</v>
      </c>
      <c r="E4" s="131" t="s">
        <v>14</v>
      </c>
      <c r="F4" s="131" t="s">
        <v>35</v>
      </c>
    </row>
    <row r="5" spans="1:9" ht="12.75">
      <c r="A5" s="173" t="s">
        <v>77</v>
      </c>
      <c r="B5" s="70">
        <v>200</v>
      </c>
      <c r="C5" s="71" t="s">
        <v>15</v>
      </c>
      <c r="D5" s="72">
        <f>D7</f>
        <v>11094700</v>
      </c>
      <c r="E5" s="182">
        <f>E7</f>
        <v>5670289.46</v>
      </c>
      <c r="F5" s="73">
        <f t="shared" ref="F5:F24" si="0">D5-E5</f>
        <v>5424410.54</v>
      </c>
      <c r="G5" s="31"/>
      <c r="H5" s="31"/>
    </row>
    <row r="6" spans="1:9">
      <c r="A6" s="88" t="s">
        <v>0</v>
      </c>
      <c r="B6" s="74"/>
      <c r="C6" s="45"/>
      <c r="D6" s="44"/>
      <c r="E6" s="183"/>
      <c r="F6" s="75"/>
      <c r="H6" s="31"/>
    </row>
    <row r="7" spans="1:9" ht="22.5">
      <c r="A7" s="146" t="s">
        <v>181</v>
      </c>
      <c r="B7" s="76">
        <v>200</v>
      </c>
      <c r="C7" s="148" t="s">
        <v>230</v>
      </c>
      <c r="D7" s="147">
        <f>D8+D57+D65+D77+D92+D117+D136</f>
        <v>11094700</v>
      </c>
      <c r="E7" s="184">
        <f>E8+E57+E65+E77+E92+E117+E136</f>
        <v>5670289.46</v>
      </c>
      <c r="F7" s="77">
        <f>D7-E7</f>
        <v>5424410.54</v>
      </c>
      <c r="H7" s="31"/>
    </row>
    <row r="8" spans="1:9">
      <c r="A8" s="87" t="s">
        <v>59</v>
      </c>
      <c r="B8" s="76">
        <v>200</v>
      </c>
      <c r="C8" s="46" t="s">
        <v>231</v>
      </c>
      <c r="D8" s="151">
        <f>D9+D16+D29+D34</f>
        <v>4048300</v>
      </c>
      <c r="E8" s="185">
        <f>E9+E16+E34</f>
        <v>2463621</v>
      </c>
      <c r="F8" s="77">
        <f t="shared" si="0"/>
        <v>1584679</v>
      </c>
      <c r="H8" s="34"/>
      <c r="I8" s="31"/>
    </row>
    <row r="9" spans="1:9" ht="33.75">
      <c r="A9" s="89" t="s">
        <v>60</v>
      </c>
      <c r="B9" s="78">
        <v>200</v>
      </c>
      <c r="C9" s="42" t="s">
        <v>232</v>
      </c>
      <c r="D9" s="152">
        <f t="shared" ref="D9:E11" si="1">D10</f>
        <v>793400</v>
      </c>
      <c r="E9" s="152">
        <f t="shared" si="1"/>
        <v>506222.83999999997</v>
      </c>
      <c r="F9" s="79">
        <f t="shared" si="0"/>
        <v>287177.16000000003</v>
      </c>
      <c r="H9" s="31"/>
    </row>
    <row r="10" spans="1:9" ht="22.5">
      <c r="A10" s="181" t="s">
        <v>227</v>
      </c>
      <c r="B10" s="78">
        <v>200</v>
      </c>
      <c r="C10" s="19" t="s">
        <v>233</v>
      </c>
      <c r="D10" s="152">
        <f t="shared" si="1"/>
        <v>793400</v>
      </c>
      <c r="E10" s="152">
        <f t="shared" si="1"/>
        <v>506222.83999999997</v>
      </c>
      <c r="F10" s="79">
        <f t="shared" si="0"/>
        <v>287177.16000000003</v>
      </c>
      <c r="H10" s="31"/>
    </row>
    <row r="11" spans="1:9">
      <c r="A11" s="90" t="s">
        <v>146</v>
      </c>
      <c r="B11" s="80">
        <v>200</v>
      </c>
      <c r="C11" s="19" t="s">
        <v>234</v>
      </c>
      <c r="D11" s="43">
        <f t="shared" si="1"/>
        <v>793400</v>
      </c>
      <c r="E11" s="43">
        <f t="shared" si="1"/>
        <v>506222.83999999997</v>
      </c>
      <c r="F11" s="81">
        <f t="shared" si="0"/>
        <v>287177.16000000003</v>
      </c>
      <c r="H11" s="31"/>
    </row>
    <row r="12" spans="1:9" ht="71.25" customHeight="1">
      <c r="A12" s="90" t="s">
        <v>228</v>
      </c>
      <c r="B12" s="80">
        <v>200</v>
      </c>
      <c r="C12" s="19" t="s">
        <v>235</v>
      </c>
      <c r="D12" s="43">
        <f>D13+D14+D15</f>
        <v>793400</v>
      </c>
      <c r="E12" s="43">
        <f>E13+E15+E14</f>
        <v>506222.83999999997</v>
      </c>
      <c r="F12" s="81">
        <f t="shared" si="0"/>
        <v>287177.16000000003</v>
      </c>
      <c r="H12" s="31"/>
    </row>
    <row r="13" spans="1:9" ht="27.75" customHeight="1">
      <c r="A13" s="90" t="s">
        <v>229</v>
      </c>
      <c r="B13" s="82">
        <v>200</v>
      </c>
      <c r="C13" s="19" t="s">
        <v>236</v>
      </c>
      <c r="D13" s="9">
        <v>577900</v>
      </c>
      <c r="E13" s="9">
        <v>376562.85</v>
      </c>
      <c r="F13" s="81">
        <f t="shared" si="0"/>
        <v>201337.15000000002</v>
      </c>
      <c r="H13" s="31"/>
    </row>
    <row r="14" spans="1:9" ht="36" customHeight="1">
      <c r="A14" s="143" t="s">
        <v>147</v>
      </c>
      <c r="B14" s="80">
        <v>200</v>
      </c>
      <c r="C14" s="19" t="s">
        <v>237</v>
      </c>
      <c r="D14" s="16">
        <v>41000</v>
      </c>
      <c r="E14" s="138">
        <v>20468</v>
      </c>
      <c r="F14" s="81">
        <f t="shared" si="0"/>
        <v>20532</v>
      </c>
      <c r="H14" s="31"/>
    </row>
    <row r="15" spans="1:9" ht="48" customHeight="1">
      <c r="A15" s="91" t="s">
        <v>239</v>
      </c>
      <c r="B15" s="80">
        <v>200</v>
      </c>
      <c r="C15" s="19" t="s">
        <v>238</v>
      </c>
      <c r="D15" s="16">
        <v>174500</v>
      </c>
      <c r="E15" s="138">
        <v>109191.99</v>
      </c>
      <c r="F15" s="81">
        <f>D15-E15</f>
        <v>65308.009999999995</v>
      </c>
      <c r="H15" s="31"/>
    </row>
    <row r="16" spans="1:9" ht="46.5" customHeight="1">
      <c r="A16" s="90" t="s">
        <v>61</v>
      </c>
      <c r="B16" s="80">
        <v>200</v>
      </c>
      <c r="C16" s="32" t="s">
        <v>240</v>
      </c>
      <c r="D16" s="33">
        <f>D17+D25</f>
        <v>3055700</v>
      </c>
      <c r="E16" s="13">
        <f>E17+E25</f>
        <v>1847786.52</v>
      </c>
      <c r="F16" s="81">
        <f t="shared" si="0"/>
        <v>1207913.48</v>
      </c>
      <c r="H16" s="31"/>
    </row>
    <row r="17" spans="1:8" ht="36" customHeight="1">
      <c r="A17" s="90" t="s">
        <v>242</v>
      </c>
      <c r="B17" s="80">
        <v>200</v>
      </c>
      <c r="C17" s="19" t="s">
        <v>241</v>
      </c>
      <c r="D17" s="33">
        <f>D18</f>
        <v>3055500</v>
      </c>
      <c r="E17" s="13">
        <f>E18</f>
        <v>1847586.52</v>
      </c>
      <c r="F17" s="81">
        <f t="shared" si="0"/>
        <v>1207913.48</v>
      </c>
      <c r="H17" s="31"/>
    </row>
    <row r="18" spans="1:8" ht="33.75">
      <c r="A18" s="90" t="s">
        <v>161</v>
      </c>
      <c r="B18" s="80">
        <v>200</v>
      </c>
      <c r="C18" s="19" t="s">
        <v>243</v>
      </c>
      <c r="D18" s="13">
        <f>D19+D23</f>
        <v>3055500</v>
      </c>
      <c r="E18" s="13">
        <f>E19+E23</f>
        <v>1847586.52</v>
      </c>
      <c r="F18" s="81">
        <f t="shared" si="0"/>
        <v>1207913.48</v>
      </c>
      <c r="H18" s="31"/>
    </row>
    <row r="19" spans="1:8" ht="95.25" customHeight="1">
      <c r="A19" s="90" t="s">
        <v>250</v>
      </c>
      <c r="B19" s="80">
        <v>200</v>
      </c>
      <c r="C19" s="19" t="s">
        <v>249</v>
      </c>
      <c r="D19" s="13">
        <f>D20+D21+D22</f>
        <v>2496200</v>
      </c>
      <c r="E19" s="13">
        <f>E20+E22+E21</f>
        <v>1425332.03</v>
      </c>
      <c r="F19" s="81">
        <f t="shared" si="0"/>
        <v>1070867.97</v>
      </c>
      <c r="H19" s="31"/>
    </row>
    <row r="20" spans="1:8" s="36" customFormat="1" ht="25.5" customHeight="1">
      <c r="A20" s="90" t="s">
        <v>245</v>
      </c>
      <c r="B20" s="80">
        <v>200</v>
      </c>
      <c r="C20" s="19" t="s">
        <v>244</v>
      </c>
      <c r="D20" s="13">
        <v>1808100</v>
      </c>
      <c r="E20" s="13">
        <v>1055690.78</v>
      </c>
      <c r="F20" s="81">
        <f t="shared" si="0"/>
        <v>752409.22</v>
      </c>
      <c r="H20" s="37"/>
    </row>
    <row r="21" spans="1:8" s="36" customFormat="1" ht="35.25" customHeight="1">
      <c r="A21" s="143" t="s">
        <v>147</v>
      </c>
      <c r="B21" s="80">
        <v>200</v>
      </c>
      <c r="C21" s="19" t="s">
        <v>246</v>
      </c>
      <c r="D21" s="16">
        <v>142000</v>
      </c>
      <c r="E21" s="138">
        <v>69320.33</v>
      </c>
      <c r="F21" s="81">
        <f t="shared" si="0"/>
        <v>72679.67</v>
      </c>
      <c r="H21" s="37"/>
    </row>
    <row r="22" spans="1:8" s="36" customFormat="1" ht="48" customHeight="1">
      <c r="A22" s="91" t="s">
        <v>239</v>
      </c>
      <c r="B22" s="80">
        <v>200</v>
      </c>
      <c r="C22" s="19" t="s">
        <v>247</v>
      </c>
      <c r="D22" s="16">
        <v>546100</v>
      </c>
      <c r="E22" s="138">
        <v>300320.92</v>
      </c>
      <c r="F22" s="81">
        <f>D22-E22</f>
        <v>245779.08000000002</v>
      </c>
      <c r="H22" s="37"/>
    </row>
    <row r="23" spans="1:8" s="36" customFormat="1" ht="93.75" customHeight="1">
      <c r="A23" s="91" t="s">
        <v>251</v>
      </c>
      <c r="B23" s="80">
        <v>200</v>
      </c>
      <c r="C23" s="19" t="s">
        <v>248</v>
      </c>
      <c r="D23" s="16">
        <f>D24</f>
        <v>559300</v>
      </c>
      <c r="E23" s="138">
        <f>E24</f>
        <v>422254.49</v>
      </c>
      <c r="F23" s="81">
        <f t="shared" si="0"/>
        <v>137045.51</v>
      </c>
      <c r="H23" s="37"/>
    </row>
    <row r="24" spans="1:8" s="36" customFormat="1" ht="33.75">
      <c r="A24" s="66" t="s">
        <v>168</v>
      </c>
      <c r="B24" s="80">
        <v>200</v>
      </c>
      <c r="C24" s="19" t="s">
        <v>252</v>
      </c>
      <c r="D24" s="16">
        <v>559300</v>
      </c>
      <c r="E24" s="138">
        <v>422254.49</v>
      </c>
      <c r="F24" s="81">
        <f t="shared" si="0"/>
        <v>137045.51</v>
      </c>
      <c r="H24" s="37"/>
    </row>
    <row r="25" spans="1:8" s="36" customFormat="1" ht="33.75">
      <c r="A25" s="67" t="s">
        <v>261</v>
      </c>
      <c r="B25" s="80">
        <v>200</v>
      </c>
      <c r="C25" s="19" t="s">
        <v>253</v>
      </c>
      <c r="D25" s="16">
        <f>D26</f>
        <v>200</v>
      </c>
      <c r="E25" s="138">
        <f>E26</f>
        <v>200</v>
      </c>
      <c r="F25" s="81" t="s">
        <v>81</v>
      </c>
      <c r="H25" s="37"/>
    </row>
    <row r="26" spans="1:8" ht="13.5" customHeight="1">
      <c r="A26" s="67" t="s">
        <v>257</v>
      </c>
      <c r="B26" s="80">
        <v>200</v>
      </c>
      <c r="C26" s="32" t="s">
        <v>258</v>
      </c>
      <c r="D26" s="33">
        <f t="shared" ref="D26:E27" si="2">D27</f>
        <v>200</v>
      </c>
      <c r="E26" s="13">
        <f t="shared" si="2"/>
        <v>200</v>
      </c>
      <c r="F26" s="81" t="s">
        <v>81</v>
      </c>
      <c r="H26" s="31"/>
    </row>
    <row r="27" spans="1:8" ht="129.75" customHeight="1">
      <c r="A27" s="66" t="s">
        <v>255</v>
      </c>
      <c r="B27" s="80">
        <v>200</v>
      </c>
      <c r="C27" s="32" t="s">
        <v>254</v>
      </c>
      <c r="D27" s="16">
        <f t="shared" si="2"/>
        <v>200</v>
      </c>
      <c r="E27" s="138">
        <f t="shared" si="2"/>
        <v>200</v>
      </c>
      <c r="F27" s="81" t="s">
        <v>81</v>
      </c>
      <c r="H27" s="31"/>
    </row>
    <row r="28" spans="1:8" ht="33.75">
      <c r="A28" s="66" t="s">
        <v>168</v>
      </c>
      <c r="B28" s="80">
        <v>200</v>
      </c>
      <c r="C28" s="32" t="s">
        <v>256</v>
      </c>
      <c r="D28" s="16">
        <v>200</v>
      </c>
      <c r="E28" s="138">
        <v>200</v>
      </c>
      <c r="F28" s="81" t="s">
        <v>81</v>
      </c>
      <c r="H28" s="31"/>
    </row>
    <row r="29" spans="1:8" ht="14.25" customHeight="1">
      <c r="A29" s="67" t="s">
        <v>62</v>
      </c>
      <c r="B29" s="83">
        <v>200</v>
      </c>
      <c r="C29" s="15" t="s">
        <v>259</v>
      </c>
      <c r="D29" s="16">
        <f>D30</f>
        <v>5000</v>
      </c>
      <c r="E29" s="138" t="s">
        <v>81</v>
      </c>
      <c r="F29" s="81">
        <f t="shared" ref="F29:F33" si="3">D29</f>
        <v>5000</v>
      </c>
      <c r="H29" s="31"/>
    </row>
    <row r="30" spans="1:8" ht="35.25" customHeight="1">
      <c r="A30" s="67" t="s">
        <v>261</v>
      </c>
      <c r="B30" s="83">
        <v>200</v>
      </c>
      <c r="C30" s="15" t="s">
        <v>260</v>
      </c>
      <c r="D30" s="16">
        <f>D31</f>
        <v>5000</v>
      </c>
      <c r="E30" s="138" t="str">
        <f>E31</f>
        <v>-</v>
      </c>
      <c r="F30" s="81">
        <f t="shared" si="3"/>
        <v>5000</v>
      </c>
      <c r="H30" s="31"/>
    </row>
    <row r="31" spans="1:8" ht="25.5" customHeight="1">
      <c r="A31" s="145" t="s">
        <v>182</v>
      </c>
      <c r="B31" s="83">
        <v>200</v>
      </c>
      <c r="C31" s="15" t="s">
        <v>263</v>
      </c>
      <c r="D31" s="16">
        <f>D32</f>
        <v>5000</v>
      </c>
      <c r="E31" s="138" t="s">
        <v>81</v>
      </c>
      <c r="F31" s="81">
        <f>D31</f>
        <v>5000</v>
      </c>
      <c r="H31" s="31"/>
    </row>
    <row r="32" spans="1:8" ht="69.75" customHeight="1">
      <c r="A32" s="144" t="s">
        <v>149</v>
      </c>
      <c r="B32" s="83">
        <v>200</v>
      </c>
      <c r="C32" s="15" t="s">
        <v>262</v>
      </c>
      <c r="D32" s="16">
        <f>D33</f>
        <v>5000</v>
      </c>
      <c r="E32" s="138" t="s">
        <v>81</v>
      </c>
      <c r="F32" s="81">
        <f t="shared" si="3"/>
        <v>5000</v>
      </c>
      <c r="H32" s="31"/>
    </row>
    <row r="33" spans="1:8">
      <c r="A33" s="67" t="s">
        <v>123</v>
      </c>
      <c r="B33" s="83">
        <v>200</v>
      </c>
      <c r="C33" s="15" t="s">
        <v>264</v>
      </c>
      <c r="D33" s="16">
        <v>5000</v>
      </c>
      <c r="E33" s="138" t="s">
        <v>81</v>
      </c>
      <c r="F33" s="81">
        <f t="shared" si="3"/>
        <v>5000</v>
      </c>
      <c r="H33" s="31"/>
    </row>
    <row r="34" spans="1:8" ht="18" customHeight="1">
      <c r="A34" s="67" t="s">
        <v>131</v>
      </c>
      <c r="B34" s="83">
        <v>200</v>
      </c>
      <c r="C34" s="15" t="s">
        <v>265</v>
      </c>
      <c r="D34" s="16">
        <f>D35+D42+D51</f>
        <v>194200</v>
      </c>
      <c r="E34" s="138">
        <f>E35+E42+E51</f>
        <v>109611.64</v>
      </c>
      <c r="F34" s="81">
        <f>D34-E34</f>
        <v>84588.36</v>
      </c>
      <c r="H34" s="31"/>
    </row>
    <row r="35" spans="1:8" ht="36.75" customHeight="1">
      <c r="A35" s="90" t="s">
        <v>242</v>
      </c>
      <c r="B35" s="83">
        <v>200</v>
      </c>
      <c r="C35" s="15" t="s">
        <v>266</v>
      </c>
      <c r="D35" s="16">
        <f>D36</f>
        <v>64100</v>
      </c>
      <c r="E35" s="138">
        <f>E36</f>
        <v>46407</v>
      </c>
      <c r="F35" s="81">
        <f>D35-E35</f>
        <v>17693</v>
      </c>
      <c r="H35" s="31"/>
    </row>
    <row r="36" spans="1:8" ht="36" customHeight="1">
      <c r="A36" s="90" t="s">
        <v>161</v>
      </c>
      <c r="B36" s="83">
        <v>200</v>
      </c>
      <c r="C36" s="15" t="s">
        <v>267</v>
      </c>
      <c r="D36" s="16">
        <f>D37+D39</f>
        <v>64100</v>
      </c>
      <c r="E36" s="138">
        <f>E37+E39</f>
        <v>46407</v>
      </c>
      <c r="F36" s="81">
        <f t="shared" ref="F36:F42" si="4">D36-E36</f>
        <v>17693</v>
      </c>
      <c r="H36" s="31"/>
    </row>
    <row r="37" spans="1:8" ht="153" customHeight="1">
      <c r="A37" s="66" t="s">
        <v>148</v>
      </c>
      <c r="B37" s="83">
        <v>200</v>
      </c>
      <c r="C37" s="15" t="s">
        <v>268</v>
      </c>
      <c r="D37" s="16">
        <f t="shared" ref="D37:E37" si="5">D38</f>
        <v>35700</v>
      </c>
      <c r="E37" s="138">
        <f t="shared" si="5"/>
        <v>24000</v>
      </c>
      <c r="F37" s="81">
        <f t="shared" si="4"/>
        <v>11700</v>
      </c>
      <c r="H37" s="31"/>
    </row>
    <row r="38" spans="1:8" ht="14.25" customHeight="1">
      <c r="A38" s="67" t="s">
        <v>29</v>
      </c>
      <c r="B38" s="83">
        <v>200</v>
      </c>
      <c r="C38" s="15" t="s">
        <v>269</v>
      </c>
      <c r="D38" s="16">
        <v>35700</v>
      </c>
      <c r="E38" s="138">
        <v>24000</v>
      </c>
      <c r="F38" s="81">
        <f t="shared" si="4"/>
        <v>11700</v>
      </c>
      <c r="H38" s="31"/>
    </row>
    <row r="39" spans="1:8" ht="69.75" customHeight="1">
      <c r="A39" s="67" t="s">
        <v>150</v>
      </c>
      <c r="B39" s="83">
        <v>200</v>
      </c>
      <c r="C39" s="15" t="s">
        <v>270</v>
      </c>
      <c r="D39" s="16">
        <f>D40+D41</f>
        <v>28400</v>
      </c>
      <c r="E39" s="138">
        <f>E40+E41</f>
        <v>22407</v>
      </c>
      <c r="F39" s="81">
        <f t="shared" si="4"/>
        <v>5993</v>
      </c>
      <c r="H39" s="31"/>
    </row>
    <row r="40" spans="1:8" ht="24" customHeight="1">
      <c r="A40" s="66" t="s">
        <v>183</v>
      </c>
      <c r="B40" s="83">
        <v>200</v>
      </c>
      <c r="C40" s="15" t="s">
        <v>271</v>
      </c>
      <c r="D40" s="16">
        <v>27400</v>
      </c>
      <c r="E40" s="138">
        <v>21658</v>
      </c>
      <c r="F40" s="81">
        <f t="shared" si="4"/>
        <v>5742</v>
      </c>
      <c r="H40" s="31"/>
    </row>
    <row r="41" spans="1:8" ht="20.25" customHeight="1">
      <c r="A41" s="66" t="s">
        <v>214</v>
      </c>
      <c r="B41" s="83">
        <v>200</v>
      </c>
      <c r="C41" s="15" t="s">
        <v>272</v>
      </c>
      <c r="D41" s="16">
        <v>1000</v>
      </c>
      <c r="E41" s="138">
        <v>749</v>
      </c>
      <c r="F41" s="81">
        <f t="shared" si="4"/>
        <v>251</v>
      </c>
      <c r="H41" s="31"/>
    </row>
    <row r="42" spans="1:8" ht="24.75" customHeight="1">
      <c r="A42" s="90" t="s">
        <v>274</v>
      </c>
      <c r="B42" s="83">
        <v>200</v>
      </c>
      <c r="C42" s="15" t="s">
        <v>273</v>
      </c>
      <c r="D42" s="16">
        <f>D43+D48</f>
        <v>48000</v>
      </c>
      <c r="E42" s="138">
        <f>E48+E43</f>
        <v>17168</v>
      </c>
      <c r="F42" s="81">
        <f t="shared" si="4"/>
        <v>30832</v>
      </c>
      <c r="H42" s="31"/>
    </row>
    <row r="43" spans="1:8" ht="37.5" customHeight="1">
      <c r="A43" s="67" t="s">
        <v>275</v>
      </c>
      <c r="B43" s="83">
        <v>200</v>
      </c>
      <c r="C43" s="15" t="s">
        <v>276</v>
      </c>
      <c r="D43" s="16">
        <f>D44+D46</f>
        <v>12000</v>
      </c>
      <c r="E43" s="138">
        <f>E46+E44</f>
        <v>12000</v>
      </c>
      <c r="F43" s="81" t="s">
        <v>81</v>
      </c>
      <c r="H43" s="31"/>
    </row>
    <row r="44" spans="1:8" ht="95.25" customHeight="1">
      <c r="A44" s="67" t="s">
        <v>151</v>
      </c>
      <c r="B44" s="83">
        <v>200</v>
      </c>
      <c r="C44" s="15" t="s">
        <v>277</v>
      </c>
      <c r="D44" s="16">
        <f>D45</f>
        <v>2000</v>
      </c>
      <c r="E44" s="138">
        <f>E45</f>
        <v>2000</v>
      </c>
      <c r="F44" s="81" t="s">
        <v>81</v>
      </c>
      <c r="H44" s="31"/>
    </row>
    <row r="45" spans="1:8" ht="35.25" customHeight="1">
      <c r="A45" s="66" t="s">
        <v>168</v>
      </c>
      <c r="B45" s="83">
        <v>200</v>
      </c>
      <c r="C45" s="15" t="s">
        <v>278</v>
      </c>
      <c r="D45" s="16">
        <v>2000</v>
      </c>
      <c r="E45" s="138">
        <v>2000</v>
      </c>
      <c r="F45" s="81" t="s">
        <v>81</v>
      </c>
      <c r="H45" s="31"/>
    </row>
    <row r="46" spans="1:8" ht="84" customHeight="1">
      <c r="A46" s="66" t="s">
        <v>281</v>
      </c>
      <c r="B46" s="83">
        <v>200</v>
      </c>
      <c r="C46" s="15" t="s">
        <v>279</v>
      </c>
      <c r="D46" s="16">
        <f>D47</f>
        <v>10000</v>
      </c>
      <c r="E46" s="138">
        <f>E47</f>
        <v>10000</v>
      </c>
      <c r="F46" s="81" t="s">
        <v>81</v>
      </c>
      <c r="H46" s="31"/>
    </row>
    <row r="47" spans="1:8" ht="18.75" customHeight="1">
      <c r="A47" s="66" t="s">
        <v>201</v>
      </c>
      <c r="B47" s="83">
        <v>200</v>
      </c>
      <c r="C47" s="15" t="s">
        <v>280</v>
      </c>
      <c r="D47" s="16">
        <v>10000</v>
      </c>
      <c r="E47" s="138">
        <v>10000</v>
      </c>
      <c r="F47" s="81" t="s">
        <v>81</v>
      </c>
      <c r="H47" s="31"/>
    </row>
    <row r="48" spans="1:8" ht="38.25" customHeight="1">
      <c r="A48" s="90" t="s">
        <v>152</v>
      </c>
      <c r="B48" s="83">
        <v>200</v>
      </c>
      <c r="C48" s="15" t="s">
        <v>282</v>
      </c>
      <c r="D48" s="16">
        <f t="shared" ref="D48:E49" si="6">D49</f>
        <v>36000</v>
      </c>
      <c r="E48" s="138">
        <f t="shared" si="6"/>
        <v>5168</v>
      </c>
      <c r="F48" s="81">
        <f>D48-E48</f>
        <v>30832</v>
      </c>
      <c r="H48" s="31"/>
    </row>
    <row r="49" spans="1:8" ht="106.5" customHeight="1">
      <c r="A49" s="66" t="s">
        <v>153</v>
      </c>
      <c r="B49" s="83">
        <v>200</v>
      </c>
      <c r="C49" s="15" t="s">
        <v>283</v>
      </c>
      <c r="D49" s="16">
        <f t="shared" si="6"/>
        <v>36000</v>
      </c>
      <c r="E49" s="138">
        <f t="shared" si="6"/>
        <v>5168</v>
      </c>
      <c r="F49" s="81">
        <f t="shared" ref="F49:F54" si="7">D49-E49</f>
        <v>30832</v>
      </c>
      <c r="H49" s="31"/>
    </row>
    <row r="50" spans="1:8" ht="34.5" customHeight="1">
      <c r="A50" s="66" t="s">
        <v>168</v>
      </c>
      <c r="B50" s="83">
        <v>200</v>
      </c>
      <c r="C50" s="15" t="s">
        <v>284</v>
      </c>
      <c r="D50" s="16">
        <v>36000</v>
      </c>
      <c r="E50" s="138">
        <v>5168</v>
      </c>
      <c r="F50" s="81">
        <f t="shared" si="7"/>
        <v>30832</v>
      </c>
      <c r="H50" s="31"/>
    </row>
    <row r="51" spans="1:8" ht="34.5" customHeight="1">
      <c r="A51" s="67" t="s">
        <v>261</v>
      </c>
      <c r="B51" s="83">
        <v>200</v>
      </c>
      <c r="C51" s="15" t="s">
        <v>285</v>
      </c>
      <c r="D51" s="16">
        <f>D52</f>
        <v>82100</v>
      </c>
      <c r="E51" s="138">
        <f>E52</f>
        <v>46036.639999999999</v>
      </c>
      <c r="F51" s="81">
        <f t="shared" si="7"/>
        <v>36063.360000000001</v>
      </c>
      <c r="H51" s="31"/>
    </row>
    <row r="52" spans="1:8" ht="16.5" customHeight="1">
      <c r="A52" s="66" t="s">
        <v>257</v>
      </c>
      <c r="B52" s="83">
        <v>200</v>
      </c>
      <c r="C52" s="15" t="s">
        <v>286</v>
      </c>
      <c r="D52" s="16">
        <f>D53+D55</f>
        <v>82100</v>
      </c>
      <c r="E52" s="138">
        <f>E53</f>
        <v>46036.639999999999</v>
      </c>
      <c r="F52" s="81">
        <f t="shared" si="7"/>
        <v>36063.360000000001</v>
      </c>
      <c r="H52" s="31"/>
    </row>
    <row r="53" spans="1:8" ht="83.25" customHeight="1">
      <c r="A53" s="66" t="s">
        <v>211</v>
      </c>
      <c r="B53" s="83">
        <v>200</v>
      </c>
      <c r="C53" s="15" t="s">
        <v>287</v>
      </c>
      <c r="D53" s="16">
        <f t="shared" ref="D53:E53" si="8">D54</f>
        <v>52100</v>
      </c>
      <c r="E53" s="138">
        <f t="shared" si="8"/>
        <v>46036.639999999999</v>
      </c>
      <c r="F53" s="81">
        <f t="shared" si="7"/>
        <v>6063.3600000000006</v>
      </c>
      <c r="H53" s="31"/>
    </row>
    <row r="54" spans="1:8" ht="35.25" customHeight="1">
      <c r="A54" s="66" t="s">
        <v>168</v>
      </c>
      <c r="B54" s="83">
        <v>200</v>
      </c>
      <c r="C54" s="15" t="s">
        <v>288</v>
      </c>
      <c r="D54" s="16">
        <v>52100</v>
      </c>
      <c r="E54" s="138">
        <v>46036.639999999999</v>
      </c>
      <c r="F54" s="81">
        <f t="shared" si="7"/>
        <v>6063.3600000000006</v>
      </c>
      <c r="H54" s="31"/>
    </row>
    <row r="55" spans="1:8" ht="71.25" customHeight="1">
      <c r="A55" s="66" t="s">
        <v>379</v>
      </c>
      <c r="B55" s="83">
        <v>200</v>
      </c>
      <c r="C55" s="15" t="s">
        <v>378</v>
      </c>
      <c r="D55" s="16">
        <f>D56</f>
        <v>30000</v>
      </c>
      <c r="E55" s="138" t="s">
        <v>81</v>
      </c>
      <c r="F55" s="81">
        <f>D55</f>
        <v>30000</v>
      </c>
      <c r="H55" s="31"/>
    </row>
    <row r="56" spans="1:8" ht="35.25" customHeight="1">
      <c r="A56" s="66" t="s">
        <v>168</v>
      </c>
      <c r="B56" s="83">
        <v>200</v>
      </c>
      <c r="C56" s="15" t="s">
        <v>380</v>
      </c>
      <c r="D56" s="16">
        <v>30000</v>
      </c>
      <c r="E56" s="138" t="s">
        <v>81</v>
      </c>
      <c r="F56" s="81">
        <f>D56</f>
        <v>30000</v>
      </c>
      <c r="H56" s="31"/>
    </row>
    <row r="57" spans="1:8" ht="15" customHeight="1">
      <c r="A57" s="91" t="s">
        <v>63</v>
      </c>
      <c r="B57" s="82">
        <v>200</v>
      </c>
      <c r="C57" s="35" t="s">
        <v>289</v>
      </c>
      <c r="D57" s="16">
        <f t="shared" ref="D57:E60" si="9">D58</f>
        <v>174800</v>
      </c>
      <c r="E57" s="138">
        <f t="shared" si="9"/>
        <v>89913.58</v>
      </c>
      <c r="F57" s="81">
        <f>D57-E57</f>
        <v>84886.42</v>
      </c>
      <c r="H57" s="34"/>
    </row>
    <row r="58" spans="1:8" ht="16.5" customHeight="1">
      <c r="A58" s="90" t="s">
        <v>64</v>
      </c>
      <c r="B58" s="80">
        <v>200</v>
      </c>
      <c r="C58" s="32" t="s">
        <v>290</v>
      </c>
      <c r="D58" s="33">
        <f>D59</f>
        <v>174800</v>
      </c>
      <c r="E58" s="13">
        <f>E59</f>
        <v>89913.58</v>
      </c>
      <c r="F58" s="81">
        <f t="shared" ref="F58:F62" si="10">D58-E58</f>
        <v>84886.42</v>
      </c>
      <c r="H58" s="31"/>
    </row>
    <row r="59" spans="1:8" ht="36" customHeight="1">
      <c r="A59" s="67" t="s">
        <v>261</v>
      </c>
      <c r="B59" s="80">
        <v>200</v>
      </c>
      <c r="C59" s="19" t="s">
        <v>291</v>
      </c>
      <c r="D59" s="33">
        <f>D60</f>
        <v>174800</v>
      </c>
      <c r="E59" s="13">
        <f>E60</f>
        <v>89913.58</v>
      </c>
      <c r="F59" s="81">
        <f t="shared" si="10"/>
        <v>84886.42</v>
      </c>
      <c r="H59" s="31"/>
    </row>
    <row r="60" spans="1:8" ht="14.25" customHeight="1">
      <c r="A60" s="67" t="s">
        <v>257</v>
      </c>
      <c r="B60" s="80">
        <v>200</v>
      </c>
      <c r="C60" s="19" t="s">
        <v>292</v>
      </c>
      <c r="D60" s="13">
        <f t="shared" si="9"/>
        <v>174800</v>
      </c>
      <c r="E60" s="13">
        <f t="shared" si="9"/>
        <v>89913.58</v>
      </c>
      <c r="F60" s="81">
        <f t="shared" si="10"/>
        <v>84886.42</v>
      </c>
      <c r="H60" s="31"/>
    </row>
    <row r="61" spans="1:8" ht="82.5" customHeight="1">
      <c r="A61" s="176" t="s">
        <v>215</v>
      </c>
      <c r="B61" s="80">
        <v>200</v>
      </c>
      <c r="C61" s="19" t="s">
        <v>293</v>
      </c>
      <c r="D61" s="13">
        <f>D62+D64+D63</f>
        <v>174800</v>
      </c>
      <c r="E61" s="13">
        <f>E62+E63</f>
        <v>89913.58</v>
      </c>
      <c r="F61" s="81">
        <f t="shared" si="10"/>
        <v>84886.42</v>
      </c>
      <c r="H61" s="31"/>
    </row>
    <row r="62" spans="1:8" ht="25.5" customHeight="1">
      <c r="A62" s="90" t="s">
        <v>229</v>
      </c>
      <c r="B62" s="80">
        <v>200</v>
      </c>
      <c r="C62" s="19" t="s">
        <v>294</v>
      </c>
      <c r="D62" s="13">
        <v>129500</v>
      </c>
      <c r="E62" s="13">
        <v>70910.41</v>
      </c>
      <c r="F62" s="81">
        <f t="shared" si="10"/>
        <v>58589.59</v>
      </c>
      <c r="H62" s="31"/>
    </row>
    <row r="63" spans="1:8" ht="48" customHeight="1">
      <c r="A63" s="91" t="s">
        <v>239</v>
      </c>
      <c r="B63" s="82">
        <v>200</v>
      </c>
      <c r="C63" s="19" t="s">
        <v>295</v>
      </c>
      <c r="D63" s="13">
        <v>39200</v>
      </c>
      <c r="E63" s="13">
        <v>19003.169999999998</v>
      </c>
      <c r="F63" s="81">
        <f>D63-E63</f>
        <v>20196.830000000002</v>
      </c>
      <c r="H63" s="31"/>
    </row>
    <row r="64" spans="1:8" ht="33.75">
      <c r="A64" s="66" t="s">
        <v>168</v>
      </c>
      <c r="B64" s="80">
        <v>200</v>
      </c>
      <c r="C64" s="19" t="s">
        <v>296</v>
      </c>
      <c r="D64" s="16">
        <v>6100</v>
      </c>
      <c r="E64" s="141" t="s">
        <v>81</v>
      </c>
      <c r="F64" s="81">
        <f>D64</f>
        <v>6100</v>
      </c>
      <c r="H64" s="31"/>
    </row>
    <row r="65" spans="1:8" ht="22.5">
      <c r="A65" s="91" t="s">
        <v>65</v>
      </c>
      <c r="B65" s="82">
        <v>200</v>
      </c>
      <c r="C65" s="35" t="s">
        <v>297</v>
      </c>
      <c r="D65" s="16">
        <f>D66</f>
        <v>113600</v>
      </c>
      <c r="E65" s="138">
        <f>E66</f>
        <v>86639.74</v>
      </c>
      <c r="F65" s="81">
        <f t="shared" ref="F65:F136" si="11">D65-E65</f>
        <v>26960.259999999995</v>
      </c>
      <c r="H65" s="34"/>
    </row>
    <row r="66" spans="1:8" ht="39" customHeight="1">
      <c r="A66" s="90" t="s">
        <v>66</v>
      </c>
      <c r="B66" s="80">
        <v>200</v>
      </c>
      <c r="C66" s="32" t="s">
        <v>298</v>
      </c>
      <c r="D66" s="33">
        <f>D67</f>
        <v>113600</v>
      </c>
      <c r="E66" s="13">
        <f>E67</f>
        <v>86639.74</v>
      </c>
      <c r="F66" s="81">
        <f t="shared" si="11"/>
        <v>26960.259999999995</v>
      </c>
      <c r="H66" s="31"/>
    </row>
    <row r="67" spans="1:8" ht="60" customHeight="1">
      <c r="A67" s="90" t="s">
        <v>300</v>
      </c>
      <c r="B67" s="80">
        <v>200</v>
      </c>
      <c r="C67" s="32" t="s">
        <v>299</v>
      </c>
      <c r="D67" s="33">
        <f>D68+D71+D74</f>
        <v>113600</v>
      </c>
      <c r="E67" s="13">
        <f>E71+E68+E74</f>
        <v>86639.74</v>
      </c>
      <c r="F67" s="81">
        <f t="shared" si="11"/>
        <v>26960.259999999995</v>
      </c>
      <c r="H67" s="31"/>
    </row>
    <row r="68" spans="1:8" ht="18" customHeight="1">
      <c r="A68" s="66" t="s">
        <v>162</v>
      </c>
      <c r="B68" s="80">
        <v>200</v>
      </c>
      <c r="C68" s="19" t="s">
        <v>301</v>
      </c>
      <c r="D68" s="16">
        <f>D69</f>
        <v>27200</v>
      </c>
      <c r="E68" s="138">
        <f>E69</f>
        <v>25439.75</v>
      </c>
      <c r="F68" s="81">
        <f t="shared" si="11"/>
        <v>1760.25</v>
      </c>
      <c r="H68" s="31"/>
    </row>
    <row r="69" spans="1:8" ht="92.25" customHeight="1">
      <c r="A69" s="66" t="s">
        <v>154</v>
      </c>
      <c r="B69" s="80">
        <v>200</v>
      </c>
      <c r="C69" s="19" t="s">
        <v>302</v>
      </c>
      <c r="D69" s="16">
        <f>D70</f>
        <v>27200</v>
      </c>
      <c r="E69" s="138">
        <f>E70</f>
        <v>25439.75</v>
      </c>
      <c r="F69" s="81">
        <f t="shared" si="11"/>
        <v>1760.25</v>
      </c>
      <c r="H69" s="31"/>
    </row>
    <row r="70" spans="1:8" ht="38.25" customHeight="1">
      <c r="A70" s="66" t="s">
        <v>168</v>
      </c>
      <c r="B70" s="80">
        <v>200</v>
      </c>
      <c r="C70" s="19" t="s">
        <v>303</v>
      </c>
      <c r="D70" s="16">
        <v>27200</v>
      </c>
      <c r="E70" s="138">
        <v>25439.75</v>
      </c>
      <c r="F70" s="81">
        <f t="shared" si="11"/>
        <v>1760.25</v>
      </c>
      <c r="H70" s="31"/>
    </row>
    <row r="71" spans="1:8" ht="24" customHeight="1">
      <c r="A71" s="66" t="s">
        <v>163</v>
      </c>
      <c r="B71" s="80">
        <v>200</v>
      </c>
      <c r="C71" s="19" t="s">
        <v>304</v>
      </c>
      <c r="D71" s="16">
        <f>D72</f>
        <v>76400</v>
      </c>
      <c r="E71" s="138">
        <f>E72</f>
        <v>51200</v>
      </c>
      <c r="F71" s="81">
        <f t="shared" si="11"/>
        <v>25200</v>
      </c>
      <c r="H71" s="31"/>
    </row>
    <row r="72" spans="1:8" ht="177" customHeight="1">
      <c r="A72" s="66" t="s">
        <v>155</v>
      </c>
      <c r="B72" s="80">
        <v>200</v>
      </c>
      <c r="C72" s="19" t="s">
        <v>305</v>
      </c>
      <c r="D72" s="16">
        <f t="shared" ref="D72:E72" si="12">D73</f>
        <v>76400</v>
      </c>
      <c r="E72" s="138">
        <f t="shared" si="12"/>
        <v>51200</v>
      </c>
      <c r="F72" s="81">
        <f t="shared" si="11"/>
        <v>25200</v>
      </c>
      <c r="H72" s="31"/>
    </row>
    <row r="73" spans="1:8" ht="16.5" customHeight="1">
      <c r="A73" s="67" t="s">
        <v>29</v>
      </c>
      <c r="B73" s="80">
        <v>200</v>
      </c>
      <c r="C73" s="19" t="s">
        <v>306</v>
      </c>
      <c r="D73" s="16">
        <v>76400</v>
      </c>
      <c r="E73" s="138">
        <v>51200</v>
      </c>
      <c r="F73" s="81">
        <f t="shared" si="11"/>
        <v>25200</v>
      </c>
      <c r="H73" s="31"/>
    </row>
    <row r="74" spans="1:8" ht="25.5" customHeight="1">
      <c r="A74" s="67" t="s">
        <v>174</v>
      </c>
      <c r="B74" s="80">
        <v>200</v>
      </c>
      <c r="C74" s="19" t="s">
        <v>307</v>
      </c>
      <c r="D74" s="16">
        <f t="shared" ref="D74:E75" si="13">D75</f>
        <v>10000</v>
      </c>
      <c r="E74" s="138">
        <f t="shared" si="13"/>
        <v>9999.99</v>
      </c>
      <c r="F74" s="81">
        <f>D74-E74</f>
        <v>1.0000000000218279E-2</v>
      </c>
      <c r="H74" s="31"/>
    </row>
    <row r="75" spans="1:8" ht="96" customHeight="1">
      <c r="A75" s="67" t="s">
        <v>175</v>
      </c>
      <c r="B75" s="80">
        <v>200</v>
      </c>
      <c r="C75" s="19" t="s">
        <v>308</v>
      </c>
      <c r="D75" s="16">
        <f t="shared" si="13"/>
        <v>10000</v>
      </c>
      <c r="E75" s="138">
        <f t="shared" si="13"/>
        <v>9999.99</v>
      </c>
      <c r="F75" s="81">
        <f t="shared" ref="F75:F76" si="14">D75-E75</f>
        <v>1.0000000000218279E-2</v>
      </c>
      <c r="H75" s="31"/>
    </row>
    <row r="76" spans="1:8" ht="33.75">
      <c r="A76" s="66" t="s">
        <v>168</v>
      </c>
      <c r="B76" s="80">
        <v>200</v>
      </c>
      <c r="C76" s="19" t="s">
        <v>309</v>
      </c>
      <c r="D76" s="16">
        <v>10000</v>
      </c>
      <c r="E76" s="138">
        <v>9999.99</v>
      </c>
      <c r="F76" s="81">
        <f t="shared" si="14"/>
        <v>1.0000000000218279E-2</v>
      </c>
      <c r="H76" s="31"/>
    </row>
    <row r="77" spans="1:8" ht="18" customHeight="1">
      <c r="A77" s="66" t="s">
        <v>212</v>
      </c>
      <c r="B77" s="80">
        <v>200</v>
      </c>
      <c r="C77" s="19" t="s">
        <v>310</v>
      </c>
      <c r="D77" s="140">
        <f>D78</f>
        <v>2428100</v>
      </c>
      <c r="E77" s="142">
        <f>E78</f>
        <v>344766.97</v>
      </c>
      <c r="F77" s="81">
        <f t="shared" si="11"/>
        <v>2083333.03</v>
      </c>
      <c r="H77" s="31"/>
    </row>
    <row r="78" spans="1:8" ht="16.5" customHeight="1">
      <c r="A78" s="66" t="s">
        <v>126</v>
      </c>
      <c r="B78" s="80">
        <v>200</v>
      </c>
      <c r="C78" s="19" t="s">
        <v>311</v>
      </c>
      <c r="D78" s="16">
        <f>D79</f>
        <v>2428100</v>
      </c>
      <c r="E78" s="138">
        <f>E79</f>
        <v>344766.97</v>
      </c>
      <c r="F78" s="81">
        <f t="shared" si="11"/>
        <v>2083333.03</v>
      </c>
      <c r="H78" s="31"/>
    </row>
    <row r="79" spans="1:8" ht="35.25" customHeight="1">
      <c r="A79" s="90" t="s">
        <v>313</v>
      </c>
      <c r="B79" s="80">
        <v>200</v>
      </c>
      <c r="C79" s="19" t="s">
        <v>312</v>
      </c>
      <c r="D79" s="16">
        <f>D80+D89</f>
        <v>2428100</v>
      </c>
      <c r="E79" s="138">
        <f>E80+E89</f>
        <v>344766.97</v>
      </c>
      <c r="F79" s="81">
        <f t="shared" si="11"/>
        <v>2083333.03</v>
      </c>
      <c r="H79" s="31"/>
    </row>
    <row r="80" spans="1:8" ht="35.25" customHeight="1">
      <c r="A80" s="90" t="s">
        <v>164</v>
      </c>
      <c r="B80" s="80">
        <v>200</v>
      </c>
      <c r="C80" s="19" t="s">
        <v>314</v>
      </c>
      <c r="D80" s="16">
        <f>D81+D83+D85+D87</f>
        <v>2308100</v>
      </c>
      <c r="E80" s="138">
        <f>E81+E83+E87+E85</f>
        <v>263459.96999999997</v>
      </c>
      <c r="F80" s="81">
        <f t="shared" si="11"/>
        <v>2044640.03</v>
      </c>
      <c r="H80" s="31"/>
    </row>
    <row r="81" spans="1:8" ht="96.75" customHeight="1">
      <c r="A81" s="90" t="s">
        <v>160</v>
      </c>
      <c r="B81" s="80">
        <v>200</v>
      </c>
      <c r="C81" s="19" t="s">
        <v>315</v>
      </c>
      <c r="D81" s="16">
        <f>D82</f>
        <v>938100</v>
      </c>
      <c r="E81" s="138">
        <f>E82</f>
        <v>179758.97</v>
      </c>
      <c r="F81" s="81">
        <f t="shared" si="11"/>
        <v>758341.03</v>
      </c>
      <c r="H81" s="31"/>
    </row>
    <row r="82" spans="1:8" ht="36" customHeight="1">
      <c r="A82" s="66" t="s">
        <v>168</v>
      </c>
      <c r="B82" s="80">
        <v>200</v>
      </c>
      <c r="C82" s="19" t="s">
        <v>316</v>
      </c>
      <c r="D82" s="16">
        <v>938100</v>
      </c>
      <c r="E82" s="138">
        <v>179758.97</v>
      </c>
      <c r="F82" s="81">
        <f t="shared" si="11"/>
        <v>758341.03</v>
      </c>
      <c r="H82" s="31"/>
    </row>
    <row r="83" spans="1:8" ht="72.75" customHeight="1">
      <c r="A83" s="67" t="s">
        <v>176</v>
      </c>
      <c r="B83" s="80">
        <v>200</v>
      </c>
      <c r="C83" s="19" t="s">
        <v>317</v>
      </c>
      <c r="D83" s="16">
        <f>D84</f>
        <v>1260000</v>
      </c>
      <c r="E83" s="138">
        <f>E84</f>
        <v>28692</v>
      </c>
      <c r="F83" s="81">
        <f t="shared" si="11"/>
        <v>1231308</v>
      </c>
      <c r="H83" s="31"/>
    </row>
    <row r="84" spans="1:8" ht="37.5" customHeight="1">
      <c r="A84" s="66" t="s">
        <v>168</v>
      </c>
      <c r="B84" s="80">
        <v>200</v>
      </c>
      <c r="C84" s="19" t="s">
        <v>318</v>
      </c>
      <c r="D84" s="16">
        <v>1260000</v>
      </c>
      <c r="E84" s="138">
        <v>28692</v>
      </c>
      <c r="F84" s="81">
        <f t="shared" si="11"/>
        <v>1231308</v>
      </c>
      <c r="H84" s="31"/>
    </row>
    <row r="85" spans="1:8" ht="95.25" customHeight="1">
      <c r="A85" s="90" t="s">
        <v>178</v>
      </c>
      <c r="B85" s="80">
        <v>200</v>
      </c>
      <c r="C85" s="19" t="s">
        <v>319</v>
      </c>
      <c r="D85" s="16">
        <f t="shared" ref="D85:E85" si="15">D86</f>
        <v>101700</v>
      </c>
      <c r="E85" s="138">
        <f t="shared" si="15"/>
        <v>50883.32</v>
      </c>
      <c r="F85" s="81">
        <f>D85-E85</f>
        <v>50816.68</v>
      </c>
      <c r="H85" s="31"/>
    </row>
    <row r="86" spans="1:8" ht="36" customHeight="1">
      <c r="A86" s="66" t="s">
        <v>168</v>
      </c>
      <c r="B86" s="80">
        <v>200</v>
      </c>
      <c r="C86" s="19" t="s">
        <v>320</v>
      </c>
      <c r="D86" s="16">
        <v>101700</v>
      </c>
      <c r="E86" s="138">
        <v>50883.32</v>
      </c>
      <c r="F86" s="81">
        <f>D86-E86</f>
        <v>50816.68</v>
      </c>
      <c r="H86" s="31"/>
    </row>
    <row r="87" spans="1:8" ht="96.75" customHeight="1">
      <c r="A87" s="90" t="s">
        <v>177</v>
      </c>
      <c r="B87" s="80">
        <v>200</v>
      </c>
      <c r="C87" s="19" t="s">
        <v>373</v>
      </c>
      <c r="D87" s="16">
        <f t="shared" ref="D87:E87" si="16">D88</f>
        <v>8300</v>
      </c>
      <c r="E87" s="138">
        <f t="shared" si="16"/>
        <v>4125.68</v>
      </c>
      <c r="F87" s="81">
        <f t="shared" si="11"/>
        <v>4174.32</v>
      </c>
      <c r="H87" s="31"/>
    </row>
    <row r="88" spans="1:8" ht="38.25" customHeight="1">
      <c r="A88" s="66" t="s">
        <v>168</v>
      </c>
      <c r="B88" s="80">
        <v>200</v>
      </c>
      <c r="C88" s="19" t="s">
        <v>366</v>
      </c>
      <c r="D88" s="16">
        <v>8300</v>
      </c>
      <c r="E88" s="138">
        <v>4125.68</v>
      </c>
      <c r="F88" s="81">
        <f t="shared" si="11"/>
        <v>4174.32</v>
      </c>
      <c r="H88" s="31"/>
    </row>
    <row r="89" spans="1:8" ht="36" customHeight="1">
      <c r="A89" s="66" t="s">
        <v>165</v>
      </c>
      <c r="B89" s="80">
        <v>200</v>
      </c>
      <c r="C89" s="19" t="s">
        <v>367</v>
      </c>
      <c r="D89" s="16">
        <f>D90</f>
        <v>120000</v>
      </c>
      <c r="E89" s="138">
        <f>E90</f>
        <v>81307</v>
      </c>
      <c r="F89" s="81">
        <f t="shared" si="11"/>
        <v>38693</v>
      </c>
      <c r="H89" s="31"/>
    </row>
    <row r="90" spans="1:8" ht="86.25" customHeight="1">
      <c r="A90" s="66" t="s">
        <v>179</v>
      </c>
      <c r="B90" s="80">
        <v>200</v>
      </c>
      <c r="C90" s="19" t="s">
        <v>321</v>
      </c>
      <c r="D90" s="16">
        <f>D91</f>
        <v>120000</v>
      </c>
      <c r="E90" s="138">
        <f>E91</f>
        <v>81307</v>
      </c>
      <c r="F90" s="81">
        <f t="shared" si="11"/>
        <v>38693</v>
      </c>
      <c r="H90" s="31"/>
    </row>
    <row r="91" spans="1:8" ht="37.5" customHeight="1">
      <c r="A91" s="66" t="s">
        <v>168</v>
      </c>
      <c r="B91" s="80">
        <v>200</v>
      </c>
      <c r="C91" s="19" t="s">
        <v>322</v>
      </c>
      <c r="D91" s="16">
        <v>120000</v>
      </c>
      <c r="E91" s="138">
        <v>81307</v>
      </c>
      <c r="F91" s="81">
        <f t="shared" si="11"/>
        <v>38693</v>
      </c>
      <c r="H91" s="31"/>
    </row>
    <row r="92" spans="1:8" ht="15.75" customHeight="1">
      <c r="A92" s="91" t="s">
        <v>67</v>
      </c>
      <c r="B92" s="82">
        <v>200</v>
      </c>
      <c r="C92" s="35" t="s">
        <v>323</v>
      </c>
      <c r="D92" s="16">
        <f>D93+D100+D105</f>
        <v>1217600</v>
      </c>
      <c r="E92" s="138">
        <f>E100+E105+E93</f>
        <v>804648.6</v>
      </c>
      <c r="F92" s="81">
        <f t="shared" si="11"/>
        <v>412951.4</v>
      </c>
      <c r="H92" s="34"/>
    </row>
    <row r="93" spans="1:8" ht="15.75" customHeight="1">
      <c r="A93" s="91" t="s">
        <v>166</v>
      </c>
      <c r="B93" s="82">
        <v>200</v>
      </c>
      <c r="C93" s="35" t="s">
        <v>324</v>
      </c>
      <c r="D93" s="16">
        <f t="shared" ref="D93:E96" si="17">D94</f>
        <v>244000</v>
      </c>
      <c r="E93" s="138">
        <f t="shared" si="17"/>
        <v>159628.09</v>
      </c>
      <c r="F93" s="81">
        <f t="shared" si="11"/>
        <v>84371.91</v>
      </c>
      <c r="H93" s="34"/>
    </row>
    <row r="94" spans="1:8" ht="50.25" customHeight="1">
      <c r="A94" s="90" t="s">
        <v>326</v>
      </c>
      <c r="B94" s="82">
        <v>200</v>
      </c>
      <c r="C94" s="35" t="s">
        <v>325</v>
      </c>
      <c r="D94" s="16">
        <f t="shared" si="17"/>
        <v>244000</v>
      </c>
      <c r="E94" s="138">
        <f t="shared" si="17"/>
        <v>159628.09</v>
      </c>
      <c r="F94" s="81">
        <f t="shared" si="11"/>
        <v>84371.91</v>
      </c>
      <c r="H94" s="34"/>
    </row>
    <row r="95" spans="1:8" ht="36" customHeight="1">
      <c r="A95" s="90" t="s">
        <v>167</v>
      </c>
      <c r="B95" s="82">
        <v>200</v>
      </c>
      <c r="C95" s="35" t="s">
        <v>327</v>
      </c>
      <c r="D95" s="16">
        <f>D96+D98</f>
        <v>244000</v>
      </c>
      <c r="E95" s="138">
        <f>E96+E98</f>
        <v>159628.09</v>
      </c>
      <c r="F95" s="81">
        <f t="shared" si="11"/>
        <v>84371.91</v>
      </c>
      <c r="H95" s="34"/>
    </row>
    <row r="96" spans="1:8" ht="116.25" customHeight="1">
      <c r="A96" s="91" t="s">
        <v>188</v>
      </c>
      <c r="B96" s="82">
        <v>200</v>
      </c>
      <c r="C96" s="35" t="s">
        <v>328</v>
      </c>
      <c r="D96" s="16">
        <f t="shared" si="17"/>
        <v>80000</v>
      </c>
      <c r="E96" s="138">
        <f t="shared" si="17"/>
        <v>40775.9</v>
      </c>
      <c r="F96" s="81">
        <f t="shared" si="11"/>
        <v>39224.1</v>
      </c>
      <c r="H96" s="34"/>
    </row>
    <row r="97" spans="1:8" ht="35.25" customHeight="1">
      <c r="A97" s="66" t="s">
        <v>168</v>
      </c>
      <c r="B97" s="82">
        <v>200</v>
      </c>
      <c r="C97" s="35" t="s">
        <v>329</v>
      </c>
      <c r="D97" s="16">
        <v>80000</v>
      </c>
      <c r="E97" s="138">
        <v>40775.9</v>
      </c>
      <c r="F97" s="81">
        <f t="shared" si="11"/>
        <v>39224.1</v>
      </c>
      <c r="H97" s="34"/>
    </row>
    <row r="98" spans="1:8" ht="92.25" customHeight="1">
      <c r="A98" s="66" t="s">
        <v>370</v>
      </c>
      <c r="B98" s="82">
        <v>200</v>
      </c>
      <c r="C98" s="35" t="s">
        <v>368</v>
      </c>
      <c r="D98" s="16">
        <f>D99</f>
        <v>164000</v>
      </c>
      <c r="E98" s="138">
        <f>E99</f>
        <v>118852.19</v>
      </c>
      <c r="F98" s="81">
        <f t="shared" si="11"/>
        <v>45147.81</v>
      </c>
      <c r="H98" s="34"/>
    </row>
    <row r="99" spans="1:8" ht="35.25" customHeight="1">
      <c r="A99" s="66" t="s">
        <v>168</v>
      </c>
      <c r="B99" s="82">
        <v>200</v>
      </c>
      <c r="C99" s="35" t="s">
        <v>369</v>
      </c>
      <c r="D99" s="16">
        <v>164000</v>
      </c>
      <c r="E99" s="138">
        <v>118852.19</v>
      </c>
      <c r="F99" s="81">
        <f t="shared" si="11"/>
        <v>45147.81</v>
      </c>
      <c r="H99" s="34"/>
    </row>
    <row r="100" spans="1:8">
      <c r="A100" s="90" t="s">
        <v>68</v>
      </c>
      <c r="B100" s="80">
        <v>200</v>
      </c>
      <c r="C100" s="32" t="s">
        <v>330</v>
      </c>
      <c r="D100" s="33">
        <f t="shared" ref="D100:E103" si="18">D101</f>
        <v>172500</v>
      </c>
      <c r="E100" s="13">
        <f t="shared" si="18"/>
        <v>46752.86</v>
      </c>
      <c r="F100" s="81">
        <f t="shared" si="11"/>
        <v>125747.14</v>
      </c>
      <c r="G100" s="31"/>
      <c r="H100" s="31"/>
    </row>
    <row r="101" spans="1:8" ht="47.25" customHeight="1">
      <c r="A101" s="90" t="s">
        <v>326</v>
      </c>
      <c r="B101" s="80">
        <v>200</v>
      </c>
      <c r="C101" s="32" t="s">
        <v>331</v>
      </c>
      <c r="D101" s="33">
        <f t="shared" si="18"/>
        <v>172500</v>
      </c>
      <c r="E101" s="13">
        <f t="shared" si="18"/>
        <v>46752.86</v>
      </c>
      <c r="F101" s="81">
        <f t="shared" si="11"/>
        <v>125747.14</v>
      </c>
      <c r="G101" s="31"/>
      <c r="H101" s="31"/>
    </row>
    <row r="102" spans="1:8" ht="34.5" customHeight="1">
      <c r="A102" s="90" t="s">
        <v>167</v>
      </c>
      <c r="B102" s="80">
        <v>200</v>
      </c>
      <c r="C102" s="32" t="s">
        <v>332</v>
      </c>
      <c r="D102" s="33">
        <f t="shared" si="18"/>
        <v>172500</v>
      </c>
      <c r="E102" s="13">
        <f t="shared" si="18"/>
        <v>46752.86</v>
      </c>
      <c r="F102" s="81">
        <f t="shared" si="11"/>
        <v>125747.14</v>
      </c>
      <c r="G102" s="31"/>
      <c r="H102" s="31"/>
    </row>
    <row r="103" spans="1:8" ht="91.5" customHeight="1">
      <c r="A103" s="90" t="s">
        <v>156</v>
      </c>
      <c r="B103" s="80">
        <v>200</v>
      </c>
      <c r="C103" s="32" t="s">
        <v>333</v>
      </c>
      <c r="D103" s="33">
        <f t="shared" si="18"/>
        <v>172500</v>
      </c>
      <c r="E103" s="13">
        <f t="shared" si="18"/>
        <v>46752.86</v>
      </c>
      <c r="F103" s="81">
        <f t="shared" si="11"/>
        <v>125747.14</v>
      </c>
      <c r="H103" s="31"/>
    </row>
    <row r="104" spans="1:8" ht="33" customHeight="1">
      <c r="A104" s="66" t="s">
        <v>168</v>
      </c>
      <c r="B104" s="80">
        <v>200</v>
      </c>
      <c r="C104" s="32" t="s">
        <v>334</v>
      </c>
      <c r="D104" s="33">
        <v>172500</v>
      </c>
      <c r="E104" s="13">
        <v>46752.86</v>
      </c>
      <c r="F104" s="81">
        <f t="shared" si="11"/>
        <v>125747.14</v>
      </c>
      <c r="H104" s="31"/>
    </row>
    <row r="105" spans="1:8" ht="14.25" customHeight="1">
      <c r="A105" s="90" t="s">
        <v>69</v>
      </c>
      <c r="B105" s="80">
        <v>200</v>
      </c>
      <c r="C105" s="32" t="s">
        <v>336</v>
      </c>
      <c r="D105" s="33">
        <f>D106</f>
        <v>801100</v>
      </c>
      <c r="E105" s="13">
        <f>E106</f>
        <v>598267.65</v>
      </c>
      <c r="F105" s="81">
        <f t="shared" si="11"/>
        <v>202832.34999999998</v>
      </c>
      <c r="H105" s="31"/>
    </row>
    <row r="106" spans="1:8" ht="48.75" customHeight="1">
      <c r="A106" s="90" t="s">
        <v>326</v>
      </c>
      <c r="B106" s="80">
        <v>200</v>
      </c>
      <c r="C106" s="32" t="s">
        <v>335</v>
      </c>
      <c r="D106" s="33">
        <f>D107</f>
        <v>801100</v>
      </c>
      <c r="E106" s="13">
        <f>E107</f>
        <v>598267.65</v>
      </c>
      <c r="F106" s="81">
        <f t="shared" si="11"/>
        <v>202832.34999999998</v>
      </c>
      <c r="H106" s="31"/>
    </row>
    <row r="107" spans="1:8" ht="26.25" customHeight="1">
      <c r="A107" s="90" t="s">
        <v>169</v>
      </c>
      <c r="B107" s="80">
        <v>200</v>
      </c>
      <c r="C107" s="32" t="s">
        <v>337</v>
      </c>
      <c r="D107" s="33">
        <f>D108+D110+D112+D114</f>
        <v>801100</v>
      </c>
      <c r="E107" s="13">
        <f>E108+E114+E110+E112</f>
        <v>598267.65</v>
      </c>
      <c r="F107" s="81">
        <f t="shared" si="11"/>
        <v>202832.34999999998</v>
      </c>
      <c r="H107" s="31"/>
    </row>
    <row r="108" spans="1:8" ht="94.5" customHeight="1">
      <c r="A108" s="90" t="s">
        <v>157</v>
      </c>
      <c r="B108" s="80">
        <v>200</v>
      </c>
      <c r="C108" s="32" t="s">
        <v>338</v>
      </c>
      <c r="D108" s="33">
        <f>D109</f>
        <v>436000</v>
      </c>
      <c r="E108" s="13">
        <f>E109</f>
        <v>249482.59</v>
      </c>
      <c r="F108" s="81">
        <f t="shared" si="11"/>
        <v>186517.41</v>
      </c>
      <c r="H108" s="31"/>
    </row>
    <row r="109" spans="1:8" ht="35.25" customHeight="1">
      <c r="A109" s="66" t="s">
        <v>168</v>
      </c>
      <c r="B109" s="80">
        <v>200</v>
      </c>
      <c r="C109" s="32" t="s">
        <v>339</v>
      </c>
      <c r="D109" s="33">
        <v>436000</v>
      </c>
      <c r="E109" s="13">
        <v>249482.59</v>
      </c>
      <c r="F109" s="81">
        <f t="shared" si="11"/>
        <v>186517.41</v>
      </c>
      <c r="H109" s="31"/>
    </row>
    <row r="110" spans="1:8" ht="115.5" customHeight="1">
      <c r="A110" s="66" t="s">
        <v>180</v>
      </c>
      <c r="B110" s="80">
        <v>200</v>
      </c>
      <c r="C110" s="32" t="s">
        <v>340</v>
      </c>
      <c r="D110" s="16">
        <f>D111</f>
        <v>105000</v>
      </c>
      <c r="E110" s="138">
        <f>E111</f>
        <v>96535.79</v>
      </c>
      <c r="F110" s="81">
        <f t="shared" si="11"/>
        <v>8464.2100000000064</v>
      </c>
      <c r="H110" s="31"/>
    </row>
    <row r="111" spans="1:8" ht="33.75">
      <c r="A111" s="66" t="s">
        <v>168</v>
      </c>
      <c r="B111" s="80">
        <v>200</v>
      </c>
      <c r="C111" s="32" t="s">
        <v>341</v>
      </c>
      <c r="D111" s="16">
        <v>105000</v>
      </c>
      <c r="E111" s="138">
        <v>96535.79</v>
      </c>
      <c r="F111" s="81">
        <f t="shared" si="11"/>
        <v>8464.2100000000064</v>
      </c>
      <c r="H111" s="31"/>
    </row>
    <row r="112" spans="1:8" ht="93.75" customHeight="1">
      <c r="A112" s="66" t="s">
        <v>170</v>
      </c>
      <c r="B112" s="80">
        <v>200</v>
      </c>
      <c r="C112" s="32" t="s">
        <v>342</v>
      </c>
      <c r="D112" s="16">
        <f>D113</f>
        <v>248500</v>
      </c>
      <c r="E112" s="138">
        <f>E113</f>
        <v>248200.27</v>
      </c>
      <c r="F112" s="81">
        <f t="shared" si="11"/>
        <v>299.73000000001048</v>
      </c>
      <c r="H112" s="31"/>
    </row>
    <row r="113" spans="1:8" ht="33.75">
      <c r="A113" s="66" t="s">
        <v>168</v>
      </c>
      <c r="B113" s="80">
        <v>200</v>
      </c>
      <c r="C113" s="32" t="s">
        <v>343</v>
      </c>
      <c r="D113" s="16">
        <v>248500</v>
      </c>
      <c r="E113" s="138">
        <v>248200.27</v>
      </c>
      <c r="F113" s="81">
        <f t="shared" si="11"/>
        <v>299.73000000001048</v>
      </c>
      <c r="H113" s="31"/>
    </row>
    <row r="114" spans="1:8" ht="84" customHeight="1">
      <c r="A114" s="66" t="s">
        <v>158</v>
      </c>
      <c r="B114" s="80">
        <v>200</v>
      </c>
      <c r="C114" s="32" t="s">
        <v>344</v>
      </c>
      <c r="D114" s="16">
        <f>D115+D116</f>
        <v>11600</v>
      </c>
      <c r="E114" s="138">
        <f>E115+E116</f>
        <v>4049</v>
      </c>
      <c r="F114" s="81">
        <f t="shared" si="11"/>
        <v>7551</v>
      </c>
      <c r="H114" s="31"/>
    </row>
    <row r="115" spans="1:8" ht="24.75" customHeight="1">
      <c r="A115" s="66" t="s">
        <v>183</v>
      </c>
      <c r="B115" s="80">
        <v>200</v>
      </c>
      <c r="C115" s="32" t="s">
        <v>345</v>
      </c>
      <c r="D115" s="16">
        <v>9100</v>
      </c>
      <c r="E115" s="138">
        <v>2227</v>
      </c>
      <c r="F115" s="81">
        <f t="shared" si="11"/>
        <v>6873</v>
      </c>
      <c r="H115" s="31"/>
    </row>
    <row r="116" spans="1:8" ht="18.75" customHeight="1">
      <c r="A116" s="90" t="s">
        <v>213</v>
      </c>
      <c r="B116" s="80">
        <v>200</v>
      </c>
      <c r="C116" s="32" t="s">
        <v>346</v>
      </c>
      <c r="D116" s="16">
        <v>2500</v>
      </c>
      <c r="E116" s="138">
        <v>1822</v>
      </c>
      <c r="F116" s="81">
        <f t="shared" si="11"/>
        <v>678</v>
      </c>
      <c r="H116" s="31"/>
    </row>
    <row r="117" spans="1:8">
      <c r="A117" s="91" t="s">
        <v>132</v>
      </c>
      <c r="B117" s="82">
        <v>200</v>
      </c>
      <c r="C117" s="35" t="s">
        <v>347</v>
      </c>
      <c r="D117" s="16">
        <f>D118</f>
        <v>3043300</v>
      </c>
      <c r="E117" s="138">
        <f>E118</f>
        <v>1822699.5699999998</v>
      </c>
      <c r="F117" s="81">
        <f t="shared" si="11"/>
        <v>1220600.4300000002</v>
      </c>
      <c r="H117" s="34"/>
    </row>
    <row r="118" spans="1:8" ht="12.75" customHeight="1">
      <c r="A118" s="91" t="s">
        <v>70</v>
      </c>
      <c r="B118" s="80">
        <v>200</v>
      </c>
      <c r="C118" s="32" t="s">
        <v>348</v>
      </c>
      <c r="D118" s="16">
        <f>D119</f>
        <v>3043300</v>
      </c>
      <c r="E118" s="138">
        <f>E119</f>
        <v>1822699.5699999998</v>
      </c>
      <c r="F118" s="81">
        <f t="shared" si="11"/>
        <v>1220600.4300000002</v>
      </c>
      <c r="H118" s="31"/>
    </row>
    <row r="119" spans="1:8" ht="26.25" customHeight="1">
      <c r="A119" s="90" t="s">
        <v>350</v>
      </c>
      <c r="B119" s="80">
        <v>200</v>
      </c>
      <c r="C119" s="32" t="s">
        <v>349</v>
      </c>
      <c r="D119" s="16">
        <f>D120+D129</f>
        <v>3043300</v>
      </c>
      <c r="E119" s="138">
        <f>E120+E129</f>
        <v>1822699.5699999998</v>
      </c>
      <c r="F119" s="81">
        <f t="shared" si="11"/>
        <v>1220600.4300000002</v>
      </c>
      <c r="H119" s="31"/>
    </row>
    <row r="120" spans="1:8" ht="18.75" customHeight="1">
      <c r="A120" s="90" t="s">
        <v>171</v>
      </c>
      <c r="B120" s="80">
        <v>200</v>
      </c>
      <c r="C120" s="32" t="s">
        <v>351</v>
      </c>
      <c r="D120" s="16">
        <f>D121+D123+D125+D127</f>
        <v>432500</v>
      </c>
      <c r="E120" s="138">
        <f>E121+E123</f>
        <v>257637.69</v>
      </c>
      <c r="F120" s="81">
        <f t="shared" si="11"/>
        <v>174862.31</v>
      </c>
      <c r="H120" s="31"/>
    </row>
    <row r="121" spans="1:8" ht="70.5" customHeight="1">
      <c r="A121" s="90" t="s">
        <v>354</v>
      </c>
      <c r="B121" s="80">
        <v>200</v>
      </c>
      <c r="C121" s="32" t="s">
        <v>353</v>
      </c>
      <c r="D121" s="16">
        <f>D122</f>
        <v>279600</v>
      </c>
      <c r="E121" s="138">
        <f>E122</f>
        <v>164437.69</v>
      </c>
      <c r="F121" s="81">
        <f t="shared" si="11"/>
        <v>115162.31</v>
      </c>
      <c r="H121" s="31"/>
    </row>
    <row r="122" spans="1:8" ht="58.5" customHeight="1">
      <c r="A122" s="134" t="s">
        <v>388</v>
      </c>
      <c r="B122" s="80">
        <v>200</v>
      </c>
      <c r="C122" s="32" t="s">
        <v>352</v>
      </c>
      <c r="D122" s="16">
        <v>279600</v>
      </c>
      <c r="E122" s="138">
        <v>164437.69</v>
      </c>
      <c r="F122" s="81">
        <f t="shared" si="11"/>
        <v>115162.31</v>
      </c>
      <c r="H122" s="31"/>
    </row>
    <row r="123" spans="1:8" ht="58.5" customHeight="1">
      <c r="A123" s="66" t="s">
        <v>383</v>
      </c>
      <c r="B123" s="80">
        <v>200</v>
      </c>
      <c r="C123" s="32" t="s">
        <v>381</v>
      </c>
      <c r="D123" s="16">
        <f>D124</f>
        <v>100000</v>
      </c>
      <c r="E123" s="138">
        <f>E124</f>
        <v>93200</v>
      </c>
      <c r="F123" s="81">
        <f t="shared" si="11"/>
        <v>6800</v>
      </c>
      <c r="H123" s="31"/>
    </row>
    <row r="124" spans="1:8" ht="25.5" customHeight="1">
      <c r="A124" s="66" t="s">
        <v>384</v>
      </c>
      <c r="B124" s="80">
        <v>200</v>
      </c>
      <c r="C124" s="32" t="s">
        <v>382</v>
      </c>
      <c r="D124" s="16">
        <v>100000</v>
      </c>
      <c r="E124" s="138">
        <v>93200</v>
      </c>
      <c r="F124" s="81">
        <f t="shared" si="11"/>
        <v>6800</v>
      </c>
      <c r="H124" s="31"/>
    </row>
    <row r="125" spans="1:8" ht="72" customHeight="1">
      <c r="A125" s="66" t="s">
        <v>387</v>
      </c>
      <c r="B125" s="80">
        <v>200</v>
      </c>
      <c r="C125" s="32" t="s">
        <v>385</v>
      </c>
      <c r="D125" s="16">
        <f>D126</f>
        <v>48900</v>
      </c>
      <c r="E125" s="138" t="str">
        <f>E126</f>
        <v>-</v>
      </c>
      <c r="F125" s="81">
        <f>D125</f>
        <v>48900</v>
      </c>
      <c r="H125" s="31"/>
    </row>
    <row r="126" spans="1:8" ht="59.25" customHeight="1">
      <c r="A126" s="134" t="s">
        <v>388</v>
      </c>
      <c r="B126" s="80">
        <v>200</v>
      </c>
      <c r="C126" s="32" t="s">
        <v>386</v>
      </c>
      <c r="D126" s="16">
        <v>48900</v>
      </c>
      <c r="E126" s="138" t="s">
        <v>81</v>
      </c>
      <c r="F126" s="81">
        <f t="shared" ref="F126:F127" si="19">D126</f>
        <v>48900</v>
      </c>
      <c r="H126" s="31"/>
    </row>
    <row r="127" spans="1:8" ht="73.5" customHeight="1">
      <c r="A127" s="66" t="s">
        <v>391</v>
      </c>
      <c r="B127" s="80">
        <v>200</v>
      </c>
      <c r="C127" s="32" t="s">
        <v>389</v>
      </c>
      <c r="D127" s="16">
        <f>D128</f>
        <v>4000</v>
      </c>
      <c r="E127" s="138" t="str">
        <f>E128</f>
        <v>-</v>
      </c>
      <c r="F127" s="81">
        <f t="shared" si="19"/>
        <v>4000</v>
      </c>
      <c r="H127" s="31"/>
    </row>
    <row r="128" spans="1:8" ht="59.25" customHeight="1">
      <c r="A128" s="134" t="s">
        <v>388</v>
      </c>
      <c r="B128" s="80">
        <v>200</v>
      </c>
      <c r="C128" s="32" t="s">
        <v>390</v>
      </c>
      <c r="D128" s="16">
        <v>4000</v>
      </c>
      <c r="E128" s="138" t="s">
        <v>81</v>
      </c>
      <c r="F128" s="81">
        <f>D128</f>
        <v>4000</v>
      </c>
      <c r="H128" s="31"/>
    </row>
    <row r="129" spans="1:8" ht="27.75" customHeight="1">
      <c r="A129" s="66" t="s">
        <v>172</v>
      </c>
      <c r="B129" s="80">
        <v>200</v>
      </c>
      <c r="C129" s="32" t="s">
        <v>355</v>
      </c>
      <c r="D129" s="13">
        <f>D130+D132+D134</f>
        <v>2610800</v>
      </c>
      <c r="E129" s="13">
        <f>E130</f>
        <v>1565061.88</v>
      </c>
      <c r="F129" s="81">
        <f t="shared" si="11"/>
        <v>1045738.1200000001</v>
      </c>
      <c r="H129" s="31"/>
    </row>
    <row r="130" spans="1:8" ht="81" customHeight="1">
      <c r="A130" s="90" t="s">
        <v>357</v>
      </c>
      <c r="B130" s="80">
        <v>200</v>
      </c>
      <c r="C130" s="32" t="s">
        <v>358</v>
      </c>
      <c r="D130" s="13">
        <f>D131</f>
        <v>2408700</v>
      </c>
      <c r="E130" s="13">
        <f>E131</f>
        <v>1565061.88</v>
      </c>
      <c r="F130" s="81">
        <f t="shared" si="11"/>
        <v>843638.12000000011</v>
      </c>
      <c r="H130" s="31"/>
    </row>
    <row r="131" spans="1:8" ht="62.25" customHeight="1">
      <c r="A131" s="134" t="s">
        <v>124</v>
      </c>
      <c r="B131" s="80">
        <v>200</v>
      </c>
      <c r="C131" s="32" t="s">
        <v>356</v>
      </c>
      <c r="D131" s="9">
        <v>2408700</v>
      </c>
      <c r="E131" s="9">
        <v>1565061.88</v>
      </c>
      <c r="F131" s="81">
        <f t="shared" si="11"/>
        <v>843638.12000000011</v>
      </c>
      <c r="H131" s="31"/>
    </row>
    <row r="132" spans="1:8" ht="72" customHeight="1">
      <c r="A132" s="66" t="s">
        <v>396</v>
      </c>
      <c r="B132" s="80">
        <v>200</v>
      </c>
      <c r="C132" s="32" t="s">
        <v>392</v>
      </c>
      <c r="D132" s="9">
        <f>D133</f>
        <v>186900</v>
      </c>
      <c r="E132" s="9" t="str">
        <f>E133</f>
        <v>-</v>
      </c>
      <c r="F132" s="81">
        <f>D132</f>
        <v>186900</v>
      </c>
      <c r="H132" s="31"/>
    </row>
    <row r="133" spans="1:8" ht="62.25" customHeight="1">
      <c r="A133" s="134" t="s">
        <v>388</v>
      </c>
      <c r="B133" s="80">
        <v>200</v>
      </c>
      <c r="C133" s="32" t="s">
        <v>393</v>
      </c>
      <c r="D133" s="9">
        <v>186900</v>
      </c>
      <c r="E133" s="9" t="s">
        <v>81</v>
      </c>
      <c r="F133" s="81">
        <f>D133</f>
        <v>186900</v>
      </c>
      <c r="H133" s="31"/>
    </row>
    <row r="134" spans="1:8" ht="70.5" customHeight="1">
      <c r="A134" s="66" t="s">
        <v>397</v>
      </c>
      <c r="B134" s="80">
        <v>200</v>
      </c>
      <c r="C134" s="32" t="s">
        <v>394</v>
      </c>
      <c r="D134" s="9">
        <f>D135</f>
        <v>15200</v>
      </c>
      <c r="E134" s="9" t="str">
        <f>E135</f>
        <v>-</v>
      </c>
      <c r="F134" s="81">
        <f>D134</f>
        <v>15200</v>
      </c>
      <c r="H134" s="31"/>
    </row>
    <row r="135" spans="1:8" ht="62.25" customHeight="1">
      <c r="A135" s="134" t="s">
        <v>124</v>
      </c>
      <c r="B135" s="80">
        <v>200</v>
      </c>
      <c r="C135" s="32" t="s">
        <v>395</v>
      </c>
      <c r="D135" s="9">
        <v>15200</v>
      </c>
      <c r="E135" s="9" t="s">
        <v>81</v>
      </c>
      <c r="F135" s="81">
        <f>D135</f>
        <v>15200</v>
      </c>
      <c r="H135" s="31"/>
    </row>
    <row r="136" spans="1:8">
      <c r="A136" s="90" t="s">
        <v>71</v>
      </c>
      <c r="B136" s="80">
        <v>200</v>
      </c>
      <c r="C136" s="32" t="s">
        <v>359</v>
      </c>
      <c r="D136" s="16">
        <f t="shared" ref="D136:E138" si="20">D137</f>
        <v>69000</v>
      </c>
      <c r="E136" s="138">
        <f t="shared" si="20"/>
        <v>58000</v>
      </c>
      <c r="F136" s="81">
        <f t="shared" si="11"/>
        <v>11000</v>
      </c>
      <c r="H136" s="31"/>
    </row>
    <row r="137" spans="1:8">
      <c r="A137" s="90" t="s">
        <v>85</v>
      </c>
      <c r="B137" s="80">
        <v>200</v>
      </c>
      <c r="C137" s="19" t="s">
        <v>360</v>
      </c>
      <c r="D137" s="16">
        <f t="shared" si="20"/>
        <v>69000</v>
      </c>
      <c r="E137" s="138">
        <f t="shared" si="20"/>
        <v>58000</v>
      </c>
      <c r="F137" s="81">
        <f t="shared" ref="F137:F142" si="21">D137-E137</f>
        <v>11000</v>
      </c>
      <c r="H137" s="31"/>
    </row>
    <row r="138" spans="1:8" ht="36.75" customHeight="1">
      <c r="A138" s="90" t="s">
        <v>362</v>
      </c>
      <c r="B138" s="80">
        <v>200</v>
      </c>
      <c r="C138" s="19" t="s">
        <v>361</v>
      </c>
      <c r="D138" s="16">
        <f t="shared" si="20"/>
        <v>69000</v>
      </c>
      <c r="E138" s="138">
        <f t="shared" si="20"/>
        <v>58000</v>
      </c>
      <c r="F138" s="81">
        <f t="shared" si="21"/>
        <v>11000</v>
      </c>
      <c r="H138" s="31"/>
    </row>
    <row r="139" spans="1:8" ht="25.5" customHeight="1">
      <c r="A139" s="90" t="s">
        <v>173</v>
      </c>
      <c r="B139" s="80">
        <v>200</v>
      </c>
      <c r="C139" s="19" t="s">
        <v>363</v>
      </c>
      <c r="D139" s="16">
        <f>D140</f>
        <v>69000</v>
      </c>
      <c r="E139" s="138">
        <f t="shared" ref="E139" si="22">E140</f>
        <v>58000</v>
      </c>
      <c r="F139" s="81">
        <f t="shared" si="21"/>
        <v>11000</v>
      </c>
      <c r="H139" s="31"/>
    </row>
    <row r="140" spans="1:8" ht="79.5" customHeight="1">
      <c r="A140" s="90" t="s">
        <v>159</v>
      </c>
      <c r="B140" s="80">
        <v>200</v>
      </c>
      <c r="C140" s="19" t="s">
        <v>364</v>
      </c>
      <c r="D140" s="16">
        <f>D142+D141</f>
        <v>69000</v>
      </c>
      <c r="E140" s="138">
        <f>E142+E141</f>
        <v>58000</v>
      </c>
      <c r="F140" s="81">
        <f t="shared" si="21"/>
        <v>11000</v>
      </c>
      <c r="H140" s="31"/>
    </row>
    <row r="141" spans="1:8" ht="55.5" customHeight="1">
      <c r="A141" s="143" t="s">
        <v>372</v>
      </c>
      <c r="B141" s="80">
        <v>200</v>
      </c>
      <c r="C141" s="19" t="s">
        <v>371</v>
      </c>
      <c r="D141" s="16">
        <v>6000</v>
      </c>
      <c r="E141" s="138">
        <v>6000</v>
      </c>
      <c r="F141" s="81" t="s">
        <v>81</v>
      </c>
      <c r="H141" s="31"/>
    </row>
    <row r="142" spans="1:8" ht="33.75">
      <c r="A142" s="66" t="s">
        <v>168</v>
      </c>
      <c r="B142" s="80">
        <v>200</v>
      </c>
      <c r="C142" s="19" t="s">
        <v>365</v>
      </c>
      <c r="D142" s="16">
        <v>63000</v>
      </c>
      <c r="E142" s="138">
        <v>52000</v>
      </c>
      <c r="F142" s="81">
        <f t="shared" si="21"/>
        <v>11000</v>
      </c>
      <c r="H142" s="31"/>
    </row>
    <row r="143" spans="1:8" ht="6" customHeight="1" thickBot="1">
      <c r="A143" s="212"/>
      <c r="B143" s="213"/>
      <c r="C143" s="213"/>
      <c r="D143" s="213"/>
      <c r="E143" s="213"/>
      <c r="F143" s="213"/>
      <c r="H143" s="31"/>
    </row>
    <row r="144" spans="1:8" ht="23.25" thickBot="1">
      <c r="A144" s="92" t="s">
        <v>78</v>
      </c>
      <c r="B144" s="84">
        <v>450</v>
      </c>
      <c r="C144" s="85" t="s">
        <v>15</v>
      </c>
      <c r="D144" s="186">
        <f>'117_1'!D15-'117_2'!D5</f>
        <v>-2206700</v>
      </c>
      <c r="E144" s="86">
        <f>'117_1'!E15-'117_2'!E5</f>
        <v>855006.46</v>
      </c>
      <c r="F144" s="115" t="s">
        <v>15</v>
      </c>
      <c r="H144" s="31"/>
    </row>
  </sheetData>
  <mergeCells count="3">
    <mergeCell ref="A2:F2"/>
    <mergeCell ref="E1:F1"/>
    <mergeCell ref="A143:F143"/>
  </mergeCells>
  <phoneticPr fontId="13" type="noConversion"/>
  <pageMargins left="0.78740157480314965" right="0.31496062992125984" top="0.39370078740157483" bottom="0.39370078740157483" header="0.19685039370078741" footer="0.19685039370078741"/>
  <pageSetup paperSize="9" scale="95" firstPageNumber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F37"/>
  <sheetViews>
    <sheetView topLeftCell="A5" zoomScale="150" zoomScaleNormal="150" zoomScaleSheetLayoutView="140" workbookViewId="0">
      <selection activeCell="H19" sqref="H19"/>
    </sheetView>
  </sheetViews>
  <sheetFormatPr defaultRowHeight="12.75"/>
  <cols>
    <col min="1" max="1" width="25.42578125" customWidth="1"/>
    <col min="2" max="2" width="4.7109375" customWidth="1"/>
    <col min="3" max="3" width="23.7109375" customWidth="1"/>
    <col min="4" max="4" width="11.85546875" customWidth="1"/>
    <col min="5" max="5" width="12.28515625" customWidth="1"/>
    <col min="6" max="6" width="12.42578125" customWidth="1"/>
  </cols>
  <sheetData>
    <row r="1" spans="1:6">
      <c r="E1" s="214" t="s">
        <v>88</v>
      </c>
      <c r="F1" s="214"/>
    </row>
    <row r="2" spans="1:6" ht="14.25">
      <c r="A2" s="158" t="s">
        <v>121</v>
      </c>
      <c r="B2" s="158"/>
      <c r="C2" s="158"/>
      <c r="D2" s="158"/>
      <c r="E2" s="158"/>
    </row>
    <row r="3" spans="1:6" ht="4.9000000000000004" customHeight="1">
      <c r="A3" s="20"/>
    </row>
    <row r="4" spans="1:6">
      <c r="A4" s="217" t="s">
        <v>8</v>
      </c>
      <c r="B4" s="217" t="s">
        <v>9</v>
      </c>
      <c r="C4" s="217" t="s">
        <v>36</v>
      </c>
      <c r="D4" s="217" t="s">
        <v>33</v>
      </c>
      <c r="E4" s="215" t="s">
        <v>12</v>
      </c>
      <c r="F4" s="216" t="s">
        <v>58</v>
      </c>
    </row>
    <row r="5" spans="1:6" s="10" customFormat="1" ht="54.6" customHeight="1">
      <c r="A5" s="217"/>
      <c r="B5" s="217"/>
      <c r="C5" s="217"/>
      <c r="D5" s="217"/>
      <c r="E5" s="215"/>
      <c r="F5" s="216"/>
    </row>
    <row r="6" spans="1:6" ht="13.5" thickBot="1">
      <c r="A6" s="21">
        <v>1</v>
      </c>
      <c r="B6" s="22">
        <v>2</v>
      </c>
      <c r="C6" s="22">
        <v>3</v>
      </c>
      <c r="D6" s="22" t="s">
        <v>13</v>
      </c>
      <c r="E6" s="22" t="s">
        <v>14</v>
      </c>
      <c r="F6" s="22" t="s">
        <v>35</v>
      </c>
    </row>
    <row r="7" spans="1:6" ht="25.5">
      <c r="A7" s="159" t="s">
        <v>37</v>
      </c>
      <c r="B7" s="93">
        <v>500</v>
      </c>
      <c r="C7" s="94" t="s">
        <v>15</v>
      </c>
      <c r="D7" s="95">
        <v>2206700</v>
      </c>
      <c r="E7" s="95">
        <v>-855006.46</v>
      </c>
      <c r="F7" s="187">
        <f>D7-E7</f>
        <v>3061706.46</v>
      </c>
    </row>
    <row r="8" spans="1:6">
      <c r="A8" s="160" t="s">
        <v>0</v>
      </c>
      <c r="B8" s="96"/>
      <c r="C8" s="49"/>
      <c r="D8" s="48"/>
      <c r="E8" s="40"/>
      <c r="F8" s="97"/>
    </row>
    <row r="9" spans="1:6" ht="25.5">
      <c r="A9" s="161" t="s">
        <v>80</v>
      </c>
      <c r="B9" s="98">
        <v>520</v>
      </c>
      <c r="C9" s="50" t="s">
        <v>15</v>
      </c>
      <c r="D9" s="51" t="s">
        <v>81</v>
      </c>
      <c r="E9" s="52" t="s">
        <v>81</v>
      </c>
      <c r="F9" s="104" t="s">
        <v>81</v>
      </c>
    </row>
    <row r="10" spans="1:6">
      <c r="A10" s="160" t="s">
        <v>82</v>
      </c>
      <c r="B10" s="99"/>
      <c r="C10" s="23"/>
      <c r="D10" s="56"/>
      <c r="E10" s="56"/>
      <c r="F10" s="100"/>
    </row>
    <row r="11" spans="1:6" ht="30" customHeight="1">
      <c r="A11" s="162"/>
      <c r="B11" s="101"/>
      <c r="C11" s="23"/>
      <c r="D11" s="55" t="s">
        <v>81</v>
      </c>
      <c r="E11" s="117" t="s">
        <v>81</v>
      </c>
      <c r="F11" s="122" t="s">
        <v>81</v>
      </c>
    </row>
    <row r="12" spans="1:6">
      <c r="A12" s="162"/>
      <c r="B12" s="102"/>
      <c r="C12" s="47"/>
      <c r="D12" s="53" t="s">
        <v>81</v>
      </c>
      <c r="E12" s="118" t="s">
        <v>81</v>
      </c>
      <c r="F12" s="120" t="s">
        <v>81</v>
      </c>
    </row>
    <row r="13" spans="1:6">
      <c r="A13" s="163"/>
      <c r="B13" s="101"/>
      <c r="C13" s="23"/>
      <c r="D13" s="53" t="s">
        <v>81</v>
      </c>
      <c r="E13" s="55" t="s">
        <v>81</v>
      </c>
      <c r="F13" s="119" t="s">
        <v>81</v>
      </c>
    </row>
    <row r="14" spans="1:6" ht="25.5">
      <c r="A14" s="164" t="s">
        <v>83</v>
      </c>
      <c r="B14" s="102">
        <v>620</v>
      </c>
      <c r="C14" s="47" t="s">
        <v>15</v>
      </c>
      <c r="D14" s="53" t="s">
        <v>81</v>
      </c>
      <c r="E14" s="53" t="s">
        <v>81</v>
      </c>
      <c r="F14" s="103" t="s">
        <v>81</v>
      </c>
    </row>
    <row r="15" spans="1:6">
      <c r="A15" s="165" t="s">
        <v>82</v>
      </c>
      <c r="B15" s="99"/>
      <c r="C15" s="23"/>
      <c r="D15" s="58"/>
      <c r="E15" s="54"/>
      <c r="F15" s="100"/>
    </row>
    <row r="16" spans="1:6">
      <c r="A16" s="166" t="s">
        <v>81</v>
      </c>
      <c r="B16" s="98"/>
      <c r="C16" s="57" t="s">
        <v>81</v>
      </c>
      <c r="D16" s="52" t="s">
        <v>81</v>
      </c>
      <c r="E16" s="51" t="s">
        <v>81</v>
      </c>
      <c r="F16" s="104" t="s">
        <v>81</v>
      </c>
    </row>
    <row r="17" spans="1:6" ht="18.75" customHeight="1">
      <c r="A17" s="161" t="s">
        <v>79</v>
      </c>
      <c r="B17" s="102">
        <v>700</v>
      </c>
      <c r="C17" s="39" t="s">
        <v>221</v>
      </c>
      <c r="D17" s="179">
        <f>D7</f>
        <v>2206700</v>
      </c>
      <c r="E17" s="179">
        <f>E7</f>
        <v>-855006.46</v>
      </c>
      <c r="F17" s="178">
        <f>D17-E17</f>
        <v>3061706.46</v>
      </c>
    </row>
    <row r="18" spans="1:6" ht="38.25" customHeight="1">
      <c r="A18" s="161" t="s">
        <v>222</v>
      </c>
      <c r="B18" s="105">
        <v>700</v>
      </c>
      <c r="C18" s="39" t="s">
        <v>38</v>
      </c>
      <c r="D18" s="188">
        <f>D17</f>
        <v>2206700</v>
      </c>
      <c r="E18" s="41">
        <f>E17</f>
        <v>-855006.46</v>
      </c>
      <c r="F18" s="178">
        <f>D18-E18</f>
        <v>3061706.46</v>
      </c>
    </row>
    <row r="19" spans="1:6" ht="25.5">
      <c r="A19" s="167" t="s">
        <v>72</v>
      </c>
      <c r="B19" s="106">
        <v>710</v>
      </c>
      <c r="C19" s="38" t="s">
        <v>39</v>
      </c>
      <c r="D19" s="24">
        <v>-8888000</v>
      </c>
      <c r="E19" s="218">
        <v>-6554326.7800000003</v>
      </c>
      <c r="F19" s="110" t="s">
        <v>15</v>
      </c>
    </row>
    <row r="20" spans="1:6" ht="25.5">
      <c r="A20" s="168" t="s">
        <v>40</v>
      </c>
      <c r="B20" s="107">
        <v>710</v>
      </c>
      <c r="C20" s="26" t="s">
        <v>41</v>
      </c>
      <c r="D20" s="25">
        <f t="shared" ref="D20:E22" si="0">D19</f>
        <v>-8888000</v>
      </c>
      <c r="E20" s="218">
        <f t="shared" si="0"/>
        <v>-6554326.7800000003</v>
      </c>
      <c r="F20" s="110" t="s">
        <v>15</v>
      </c>
    </row>
    <row r="21" spans="1:6" ht="25.5">
      <c r="A21" s="168" t="s">
        <v>42</v>
      </c>
      <c r="B21" s="107">
        <v>710</v>
      </c>
      <c r="C21" s="26" t="s">
        <v>43</v>
      </c>
      <c r="D21" s="25">
        <f t="shared" si="0"/>
        <v>-8888000</v>
      </c>
      <c r="E21" s="218">
        <f t="shared" si="0"/>
        <v>-6554326.7800000003</v>
      </c>
      <c r="F21" s="110" t="s">
        <v>15</v>
      </c>
    </row>
    <row r="22" spans="1:6" ht="38.25">
      <c r="A22" s="168" t="s">
        <v>44</v>
      </c>
      <c r="B22" s="107">
        <v>710</v>
      </c>
      <c r="C22" s="26" t="s">
        <v>45</v>
      </c>
      <c r="D22" s="25">
        <f t="shared" si="0"/>
        <v>-8888000</v>
      </c>
      <c r="E22" s="218">
        <f t="shared" si="0"/>
        <v>-6554326.7800000003</v>
      </c>
      <c r="F22" s="110" t="s">
        <v>15</v>
      </c>
    </row>
    <row r="23" spans="1:6" ht="25.5">
      <c r="A23" s="168" t="s">
        <v>73</v>
      </c>
      <c r="B23" s="107">
        <v>720</v>
      </c>
      <c r="C23" s="26" t="s">
        <v>46</v>
      </c>
      <c r="D23" s="25">
        <v>11094700</v>
      </c>
      <c r="E23" s="219">
        <v>5699320.3200000003</v>
      </c>
      <c r="F23" s="110" t="s">
        <v>15</v>
      </c>
    </row>
    <row r="24" spans="1:6" ht="25.5">
      <c r="A24" s="168" t="s">
        <v>47</v>
      </c>
      <c r="B24" s="107">
        <v>720</v>
      </c>
      <c r="C24" s="26" t="s">
        <v>48</v>
      </c>
      <c r="D24" s="25">
        <f>D23</f>
        <v>11094700</v>
      </c>
      <c r="E24" s="219">
        <f>E23</f>
        <v>5699320.3200000003</v>
      </c>
      <c r="F24" s="110" t="s">
        <v>15</v>
      </c>
    </row>
    <row r="25" spans="1:6" ht="25.5">
      <c r="A25" s="168" t="s">
        <v>49</v>
      </c>
      <c r="B25" s="107">
        <v>720</v>
      </c>
      <c r="C25" s="26" t="s">
        <v>50</v>
      </c>
      <c r="D25" s="25">
        <f>D24</f>
        <v>11094700</v>
      </c>
      <c r="E25" s="219">
        <f>E23</f>
        <v>5699320.3200000003</v>
      </c>
      <c r="F25" s="110" t="s">
        <v>15</v>
      </c>
    </row>
    <row r="26" spans="1:6" ht="39" thickBot="1">
      <c r="A26" s="169" t="s">
        <v>51</v>
      </c>
      <c r="B26" s="108">
        <v>720</v>
      </c>
      <c r="C26" s="109" t="s">
        <v>52</v>
      </c>
      <c r="D26" s="121">
        <f>D25</f>
        <v>11094700</v>
      </c>
      <c r="E26" s="220">
        <f>E25</f>
        <v>5699320.3200000003</v>
      </c>
      <c r="F26" s="113" t="s">
        <v>15</v>
      </c>
    </row>
    <row r="28" spans="1:6" ht="18.75" customHeight="1">
      <c r="A28" s="171" t="s">
        <v>74</v>
      </c>
      <c r="C28" t="s">
        <v>90</v>
      </c>
    </row>
    <row r="29" spans="1:6">
      <c r="A29" s="170"/>
      <c r="C29" s="111" t="s">
        <v>89</v>
      </c>
    </row>
    <row r="30" spans="1:6" ht="0.75" customHeight="1">
      <c r="A30" s="170"/>
    </row>
    <row r="31" spans="1:6" ht="14.45" customHeight="1">
      <c r="A31" s="170" t="s">
        <v>53</v>
      </c>
      <c r="B31" s="3"/>
      <c r="C31" s="3"/>
    </row>
    <row r="32" spans="1:6" s="3" customFormat="1">
      <c r="A32" s="170" t="s">
        <v>91</v>
      </c>
      <c r="C32" s="112" t="s">
        <v>1</v>
      </c>
    </row>
    <row r="33" spans="1:3" s="3" customFormat="1" ht="10.5" customHeight="1">
      <c r="A33" s="170"/>
      <c r="C33" s="111" t="s">
        <v>89</v>
      </c>
    </row>
    <row r="34" spans="1:3" s="3" customFormat="1" ht="12.75" hidden="1" customHeight="1">
      <c r="A34" s="170"/>
    </row>
    <row r="35" spans="1:3" s="3" customFormat="1" ht="16.5" customHeight="1">
      <c r="A35" s="170" t="s">
        <v>75</v>
      </c>
      <c r="C35" s="112" t="s">
        <v>2</v>
      </c>
    </row>
    <row r="36" spans="1:3" s="3" customFormat="1" ht="10.5" customHeight="1">
      <c r="A36" s="170"/>
      <c r="C36" s="111" t="s">
        <v>89</v>
      </c>
    </row>
    <row r="37" spans="1:3" s="3" customFormat="1" ht="20.25" customHeight="1">
      <c r="A37" s="172" t="s">
        <v>399</v>
      </c>
    </row>
  </sheetData>
  <mergeCells count="7">
    <mergeCell ref="E1:F1"/>
    <mergeCell ref="E4:E5"/>
    <mergeCell ref="F4:F5"/>
    <mergeCell ref="A4:A5"/>
    <mergeCell ref="B4:B5"/>
    <mergeCell ref="C4:C5"/>
    <mergeCell ref="D4:D5"/>
  </mergeCells>
  <phoneticPr fontId="13" type="noConversion"/>
  <pageMargins left="0.78740157480314965" right="0.31496062992125984" top="0.59055118110236227" bottom="0.39370078740157483" header="0.19685039370078741" footer="0.19685039370078741"/>
  <pageSetup paperSize="9" scale="95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117_1</vt:lpstr>
      <vt:lpstr>117_2</vt:lpstr>
      <vt:lpstr>117_3</vt:lpstr>
      <vt:lpstr>Excel_BuiltIn_Print_Area_5</vt:lpstr>
      <vt:lpstr>'117_2'!Область_печати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Алина</dc:creator>
  <cp:lastModifiedBy>User</cp:lastModifiedBy>
  <cp:lastPrinted>2016-07-11T14:34:44Z</cp:lastPrinted>
  <dcterms:created xsi:type="dcterms:W3CDTF">2011-02-10T10:53:11Z</dcterms:created>
  <dcterms:modified xsi:type="dcterms:W3CDTF">2016-09-06T10:25:07Z</dcterms:modified>
</cp:coreProperties>
</file>